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Net_Mathebuch\Klima\"/>
    </mc:Choice>
  </mc:AlternateContent>
  <xr:revisionPtr revIDLastSave="0" documentId="8_{E7036B01-09C4-4C52-9A46-22D8B58A5FC0}" xr6:coauthVersionLast="47" xr6:coauthVersionMax="47" xr10:uidLastSave="{00000000-0000-0000-0000-000000000000}"/>
  <bookViews>
    <workbookView xWindow="28680" yWindow="-120" windowWidth="29040" windowHeight="15720" activeTab="1" xr2:uid="{94FA07D4-B1B3-43DA-9373-ED37BD3630A6}"/>
  </bookViews>
  <sheets>
    <sheet name="Temp_D" sheetId="2" r:id="rId1"/>
    <sheet name="LOESS_1" sheetId="1" r:id="rId2"/>
  </sheets>
  <definedNames>
    <definedName name="ExterneDaten_1" localSheetId="0" hidden="1">Temp_D!$A$1:$B$145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F5" i="1" s="1"/>
  <c r="D6" i="1"/>
  <c r="D7" i="1"/>
  <c r="D8" i="1"/>
  <c r="G8" i="1" s="1"/>
  <c r="D9" i="1"/>
  <c r="F9" i="1" s="1"/>
  <c r="D10" i="1"/>
  <c r="F10" i="1" s="1"/>
  <c r="D11" i="1"/>
  <c r="D12" i="1"/>
  <c r="G12" i="1" s="1"/>
  <c r="D13" i="1"/>
  <c r="F13" i="1" s="1"/>
  <c r="D14" i="1"/>
  <c r="D15" i="1"/>
  <c r="F15" i="1" s="1"/>
  <c r="D16" i="1"/>
  <c r="D17" i="1"/>
  <c r="F17" i="1" s="1"/>
  <c r="D18" i="1"/>
  <c r="F18" i="1" s="1"/>
  <c r="D19" i="1"/>
  <c r="D20" i="1"/>
  <c r="G20" i="1" s="1"/>
  <c r="D21" i="1"/>
  <c r="F21" i="1" s="1"/>
  <c r="D22" i="1"/>
  <c r="D23" i="1"/>
  <c r="D24" i="1"/>
  <c r="D25" i="1"/>
  <c r="F25" i="1" s="1"/>
  <c r="D26" i="1"/>
  <c r="F26" i="1" s="1"/>
  <c r="D27" i="1"/>
  <c r="D28" i="1"/>
  <c r="G28" i="1" s="1"/>
  <c r="D29" i="1"/>
  <c r="F29" i="1" s="1"/>
  <c r="D30" i="1"/>
  <c r="D31" i="1"/>
  <c r="D32" i="1"/>
  <c r="D33" i="1"/>
  <c r="D34" i="1"/>
  <c r="F34" i="1" s="1"/>
  <c r="D35" i="1"/>
  <c r="D36" i="1"/>
  <c r="D37" i="1"/>
  <c r="F37" i="1" s="1"/>
  <c r="D38" i="1"/>
  <c r="D39" i="1"/>
  <c r="D40" i="1"/>
  <c r="F40" i="1" s="1"/>
  <c r="D41" i="1"/>
  <c r="D42" i="1"/>
  <c r="F42" i="1" s="1"/>
  <c r="D43" i="1"/>
  <c r="D44" i="1"/>
  <c r="G44" i="1" s="1"/>
  <c r="D2" i="1"/>
  <c r="G2" i="1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2" i="1"/>
  <c r="L2" i="1"/>
  <c r="K2" i="1"/>
  <c r="M5" i="1"/>
  <c r="M4" i="1"/>
  <c r="F16" i="1"/>
  <c r="F7" i="1"/>
  <c r="F11" i="1"/>
  <c r="G16" i="1"/>
  <c r="F23" i="1"/>
  <c r="G24" i="1"/>
  <c r="F27" i="1"/>
  <c r="F31" i="1"/>
  <c r="G32" i="1"/>
  <c r="F39" i="1"/>
  <c r="G40" i="1"/>
  <c r="F38" i="1" l="1"/>
  <c r="F35" i="1"/>
  <c r="F19" i="1"/>
  <c r="F6" i="1"/>
  <c r="F3" i="1"/>
  <c r="F30" i="1"/>
  <c r="F14" i="1"/>
  <c r="F43" i="1"/>
  <c r="G36" i="1"/>
  <c r="G4" i="1"/>
  <c r="F33" i="1"/>
  <c r="F22" i="1"/>
  <c r="F12" i="1"/>
  <c r="F41" i="1"/>
  <c r="F20" i="1"/>
  <c r="F44" i="1"/>
  <c r="F24" i="1"/>
  <c r="F4" i="1"/>
  <c r="F36" i="1"/>
  <c r="F32" i="1"/>
  <c r="F8" i="1"/>
  <c r="F28" i="1"/>
  <c r="G43" i="1"/>
  <c r="G39" i="1"/>
  <c r="G35" i="1"/>
  <c r="G31" i="1"/>
  <c r="G27" i="1"/>
  <c r="G23" i="1"/>
  <c r="G19" i="1"/>
  <c r="G15" i="1"/>
  <c r="G11" i="1"/>
  <c r="G7" i="1"/>
  <c r="G3" i="1"/>
  <c r="G42" i="1"/>
  <c r="G38" i="1"/>
  <c r="G34" i="1"/>
  <c r="G30" i="1"/>
  <c r="G26" i="1"/>
  <c r="G22" i="1"/>
  <c r="G18" i="1"/>
  <c r="G14" i="1"/>
  <c r="G10" i="1"/>
  <c r="G6" i="1"/>
  <c r="F2" i="1"/>
  <c r="G41" i="1"/>
  <c r="G37" i="1"/>
  <c r="G33" i="1"/>
  <c r="G29" i="1"/>
  <c r="G25" i="1"/>
  <c r="G21" i="1"/>
  <c r="G17" i="1"/>
  <c r="G13" i="1"/>
  <c r="G9" i="1"/>
  <c r="G5" i="1"/>
  <c r="L8" i="1" l="1"/>
  <c r="K8" i="1"/>
  <c r="I3" i="1" l="1"/>
  <c r="I11" i="1"/>
  <c r="I19" i="1"/>
  <c r="I27" i="1"/>
  <c r="I35" i="1"/>
  <c r="I43" i="1"/>
  <c r="I4" i="1"/>
  <c r="I12" i="1"/>
  <c r="I20" i="1"/>
  <c r="I28" i="1"/>
  <c r="I36" i="1"/>
  <c r="I44" i="1"/>
  <c r="I5" i="1"/>
  <c r="I13" i="1"/>
  <c r="I21" i="1"/>
  <c r="I29" i="1"/>
  <c r="I37" i="1"/>
  <c r="I2" i="1"/>
  <c r="I33" i="1"/>
  <c r="I6" i="1"/>
  <c r="I14" i="1"/>
  <c r="I22" i="1"/>
  <c r="I30" i="1"/>
  <c r="I38" i="1"/>
  <c r="I25" i="1"/>
  <c r="I41" i="1"/>
  <c r="I7" i="1"/>
  <c r="I15" i="1"/>
  <c r="I23" i="1"/>
  <c r="I31" i="1"/>
  <c r="I39" i="1"/>
  <c r="I9" i="1"/>
  <c r="I8" i="1"/>
  <c r="I16" i="1"/>
  <c r="I24" i="1"/>
  <c r="I32" i="1"/>
  <c r="I40" i="1"/>
  <c r="I17" i="1"/>
  <c r="I10" i="1"/>
  <c r="I18" i="1"/>
  <c r="I26" i="1"/>
  <c r="I34" i="1"/>
  <c r="I4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227D2E-8C21-4BFA-9258-8E9CC34B581A}" keepAlive="1" name="Abfrage - Temp_D" description="Verbindung mit der Abfrage 'Temp_D' in der Arbeitsmappe." type="5" refreshedVersion="8" background="1" saveData="1">
    <dbPr connection="Provider=Microsoft.Mashup.OleDb.1;Data Source=$Workbook$;Location=Temp_D;Extended Properties=&quot;&quot;" command="SELECT * FROM [Temp_D]"/>
  </connection>
</connections>
</file>

<file path=xl/sharedStrings.xml><?xml version="1.0" encoding="utf-8"?>
<sst xmlns="http://schemas.openxmlformats.org/spreadsheetml/2006/main" count="18" uniqueCount="15">
  <si>
    <t xml:space="preserve">Jahr </t>
  </si>
  <si>
    <t>Anomalie</t>
  </si>
  <si>
    <t>Jahr</t>
  </si>
  <si>
    <t>Steigung</t>
  </si>
  <si>
    <t>Achsenabschnitt</t>
  </si>
  <si>
    <t>Durchschnitt 42 Jahre</t>
  </si>
  <si>
    <t>Durchschnitt 30 Jahre</t>
  </si>
  <si>
    <t>einfache lineare Regression</t>
  </si>
  <si>
    <t>30 Jahre</t>
  </si>
  <si>
    <t>42 Jahre</t>
  </si>
  <si>
    <t>Trendgerade LOESS</t>
  </si>
  <si>
    <t>lokal gewichtete lineare Regression</t>
  </si>
  <si>
    <t>x-Wichtung</t>
  </si>
  <si>
    <t>y-Wichtung</t>
  </si>
  <si>
    <t>w(t) für to=2000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</si>
</sst>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/>
              <a:t>Temperaturanomalien</a:t>
            </a:r>
            <a:r>
              <a:rPr lang="de-DE" sz="1800" baseline="0"/>
              <a:t> in Deutschland </a:t>
            </a:r>
            <a:br>
              <a:rPr lang="de-DE" sz="1800" baseline="0"/>
            </a:br>
            <a:r>
              <a:rPr lang="de-DE" baseline="0"/>
              <a:t>zum Zeitintervall 1881 - 1910</a:t>
            </a:r>
            <a:endParaRPr lang="de-DE"/>
          </a:p>
        </c:rich>
      </c:tx>
      <c:layout>
        <c:manualLayout>
          <c:xMode val="edge"/>
          <c:yMode val="edge"/>
          <c:x val="9.8298850574712646E-2"/>
          <c:y val="6.8564425590727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3377789845234863E-2"/>
          <c:y val="1.7581877705050722E-2"/>
          <c:w val="0.9096199113041904"/>
          <c:h val="0.9554820979557350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Temp_D!$A$2:$A$145</c:f>
              <c:numCache>
                <c:formatCode>General</c:formatCode>
                <c:ptCount val="144"/>
                <c:pt idx="0">
                  <c:v>1881</c:v>
                </c:pt>
                <c:pt idx="1">
                  <c:v>1882</c:v>
                </c:pt>
                <c:pt idx="2">
                  <c:v>1883</c:v>
                </c:pt>
                <c:pt idx="3">
                  <c:v>1884</c:v>
                </c:pt>
                <c:pt idx="4">
                  <c:v>1885</c:v>
                </c:pt>
                <c:pt idx="5">
                  <c:v>1886</c:v>
                </c:pt>
                <c:pt idx="6">
                  <c:v>1887</c:v>
                </c:pt>
                <c:pt idx="7">
                  <c:v>1888</c:v>
                </c:pt>
                <c:pt idx="8">
                  <c:v>1889</c:v>
                </c:pt>
                <c:pt idx="9">
                  <c:v>1890</c:v>
                </c:pt>
                <c:pt idx="10">
                  <c:v>1891</c:v>
                </c:pt>
                <c:pt idx="11">
                  <c:v>1892</c:v>
                </c:pt>
                <c:pt idx="12">
                  <c:v>1893</c:v>
                </c:pt>
                <c:pt idx="13">
                  <c:v>1894</c:v>
                </c:pt>
                <c:pt idx="14">
                  <c:v>1895</c:v>
                </c:pt>
                <c:pt idx="15">
                  <c:v>1896</c:v>
                </c:pt>
                <c:pt idx="16">
                  <c:v>1897</c:v>
                </c:pt>
                <c:pt idx="17">
                  <c:v>1898</c:v>
                </c:pt>
                <c:pt idx="18">
                  <c:v>1899</c:v>
                </c:pt>
                <c:pt idx="19">
                  <c:v>1900</c:v>
                </c:pt>
                <c:pt idx="20">
                  <c:v>1901</c:v>
                </c:pt>
                <c:pt idx="21">
                  <c:v>1902</c:v>
                </c:pt>
                <c:pt idx="22">
                  <c:v>1903</c:v>
                </c:pt>
                <c:pt idx="23">
                  <c:v>1904</c:v>
                </c:pt>
                <c:pt idx="24">
                  <c:v>1905</c:v>
                </c:pt>
                <c:pt idx="25">
                  <c:v>1906</c:v>
                </c:pt>
                <c:pt idx="26">
                  <c:v>1907</c:v>
                </c:pt>
                <c:pt idx="27">
                  <c:v>1908</c:v>
                </c:pt>
                <c:pt idx="28">
                  <c:v>1909</c:v>
                </c:pt>
                <c:pt idx="29">
                  <c:v>1910</c:v>
                </c:pt>
                <c:pt idx="30">
                  <c:v>1911</c:v>
                </c:pt>
                <c:pt idx="31">
                  <c:v>1912</c:v>
                </c:pt>
                <c:pt idx="32">
                  <c:v>1913</c:v>
                </c:pt>
                <c:pt idx="33">
                  <c:v>1914</c:v>
                </c:pt>
                <c:pt idx="34">
                  <c:v>1915</c:v>
                </c:pt>
                <c:pt idx="35">
                  <c:v>1916</c:v>
                </c:pt>
                <c:pt idx="36">
                  <c:v>1917</c:v>
                </c:pt>
                <c:pt idx="37">
                  <c:v>1918</c:v>
                </c:pt>
                <c:pt idx="38">
                  <c:v>1919</c:v>
                </c:pt>
                <c:pt idx="39">
                  <c:v>1920</c:v>
                </c:pt>
                <c:pt idx="40">
                  <c:v>1921</c:v>
                </c:pt>
                <c:pt idx="41">
                  <c:v>1922</c:v>
                </c:pt>
                <c:pt idx="42">
                  <c:v>1923</c:v>
                </c:pt>
                <c:pt idx="43">
                  <c:v>1924</c:v>
                </c:pt>
                <c:pt idx="44">
                  <c:v>1925</c:v>
                </c:pt>
                <c:pt idx="45">
                  <c:v>1926</c:v>
                </c:pt>
                <c:pt idx="46">
                  <c:v>1927</c:v>
                </c:pt>
                <c:pt idx="47">
                  <c:v>1928</c:v>
                </c:pt>
                <c:pt idx="48">
                  <c:v>1929</c:v>
                </c:pt>
                <c:pt idx="49">
                  <c:v>1930</c:v>
                </c:pt>
                <c:pt idx="50">
                  <c:v>1931</c:v>
                </c:pt>
                <c:pt idx="51">
                  <c:v>1932</c:v>
                </c:pt>
                <c:pt idx="52">
                  <c:v>1933</c:v>
                </c:pt>
                <c:pt idx="53">
                  <c:v>1934</c:v>
                </c:pt>
                <c:pt idx="54">
                  <c:v>1935</c:v>
                </c:pt>
                <c:pt idx="55">
                  <c:v>1936</c:v>
                </c:pt>
                <c:pt idx="56">
                  <c:v>1937</c:v>
                </c:pt>
                <c:pt idx="57">
                  <c:v>1938</c:v>
                </c:pt>
                <c:pt idx="58">
                  <c:v>1939</c:v>
                </c:pt>
                <c:pt idx="59">
                  <c:v>1940</c:v>
                </c:pt>
                <c:pt idx="60">
                  <c:v>1941</c:v>
                </c:pt>
                <c:pt idx="61">
                  <c:v>1942</c:v>
                </c:pt>
                <c:pt idx="62">
                  <c:v>1943</c:v>
                </c:pt>
                <c:pt idx="63">
                  <c:v>1944</c:v>
                </c:pt>
                <c:pt idx="64">
                  <c:v>1945</c:v>
                </c:pt>
                <c:pt idx="65">
                  <c:v>1946</c:v>
                </c:pt>
                <c:pt idx="66">
                  <c:v>1947</c:v>
                </c:pt>
                <c:pt idx="67">
                  <c:v>1948</c:v>
                </c:pt>
                <c:pt idx="68">
                  <c:v>1949</c:v>
                </c:pt>
                <c:pt idx="69">
                  <c:v>1950</c:v>
                </c:pt>
                <c:pt idx="70">
                  <c:v>1951</c:v>
                </c:pt>
                <c:pt idx="71">
                  <c:v>1952</c:v>
                </c:pt>
                <c:pt idx="72">
                  <c:v>1953</c:v>
                </c:pt>
                <c:pt idx="73">
                  <c:v>1954</c:v>
                </c:pt>
                <c:pt idx="74">
                  <c:v>1955</c:v>
                </c:pt>
                <c:pt idx="75">
                  <c:v>1956</c:v>
                </c:pt>
                <c:pt idx="76">
                  <c:v>1957</c:v>
                </c:pt>
                <c:pt idx="77">
                  <c:v>1958</c:v>
                </c:pt>
                <c:pt idx="78">
                  <c:v>1959</c:v>
                </c:pt>
                <c:pt idx="79">
                  <c:v>1960</c:v>
                </c:pt>
                <c:pt idx="80">
                  <c:v>1961</c:v>
                </c:pt>
                <c:pt idx="81">
                  <c:v>1962</c:v>
                </c:pt>
                <c:pt idx="82">
                  <c:v>1963</c:v>
                </c:pt>
                <c:pt idx="83">
                  <c:v>1964</c:v>
                </c:pt>
                <c:pt idx="84">
                  <c:v>1965</c:v>
                </c:pt>
                <c:pt idx="85">
                  <c:v>1966</c:v>
                </c:pt>
                <c:pt idx="86">
                  <c:v>1967</c:v>
                </c:pt>
                <c:pt idx="87">
                  <c:v>1968</c:v>
                </c:pt>
                <c:pt idx="88">
                  <c:v>1969</c:v>
                </c:pt>
                <c:pt idx="89">
                  <c:v>1970</c:v>
                </c:pt>
                <c:pt idx="90">
                  <c:v>1971</c:v>
                </c:pt>
                <c:pt idx="91">
                  <c:v>1972</c:v>
                </c:pt>
                <c:pt idx="92">
                  <c:v>1973</c:v>
                </c:pt>
                <c:pt idx="93">
                  <c:v>1974</c:v>
                </c:pt>
                <c:pt idx="94">
                  <c:v>1975</c:v>
                </c:pt>
                <c:pt idx="95">
                  <c:v>1976</c:v>
                </c:pt>
                <c:pt idx="96">
                  <c:v>1977</c:v>
                </c:pt>
                <c:pt idx="97">
                  <c:v>1978</c:v>
                </c:pt>
                <c:pt idx="98">
                  <c:v>1979</c:v>
                </c:pt>
                <c:pt idx="99">
                  <c:v>1980</c:v>
                </c:pt>
                <c:pt idx="100">
                  <c:v>1981</c:v>
                </c:pt>
                <c:pt idx="101">
                  <c:v>1982</c:v>
                </c:pt>
                <c:pt idx="102">
                  <c:v>1983</c:v>
                </c:pt>
                <c:pt idx="103">
                  <c:v>1984</c:v>
                </c:pt>
                <c:pt idx="104">
                  <c:v>1985</c:v>
                </c:pt>
                <c:pt idx="105">
                  <c:v>1986</c:v>
                </c:pt>
                <c:pt idx="106">
                  <c:v>1987</c:v>
                </c:pt>
                <c:pt idx="107">
                  <c:v>1988</c:v>
                </c:pt>
                <c:pt idx="108">
                  <c:v>1989</c:v>
                </c:pt>
                <c:pt idx="109">
                  <c:v>1990</c:v>
                </c:pt>
                <c:pt idx="110">
                  <c:v>1991</c:v>
                </c:pt>
                <c:pt idx="111">
                  <c:v>1992</c:v>
                </c:pt>
                <c:pt idx="112">
                  <c:v>1993</c:v>
                </c:pt>
                <c:pt idx="113">
                  <c:v>1994</c:v>
                </c:pt>
                <c:pt idx="114">
                  <c:v>1995</c:v>
                </c:pt>
                <c:pt idx="115">
                  <c:v>1996</c:v>
                </c:pt>
                <c:pt idx="116">
                  <c:v>1997</c:v>
                </c:pt>
                <c:pt idx="117">
                  <c:v>1998</c:v>
                </c:pt>
                <c:pt idx="118">
                  <c:v>1999</c:v>
                </c:pt>
                <c:pt idx="119">
                  <c:v>2000</c:v>
                </c:pt>
                <c:pt idx="120">
                  <c:v>2001</c:v>
                </c:pt>
                <c:pt idx="121">
                  <c:v>2002</c:v>
                </c:pt>
                <c:pt idx="122">
                  <c:v>2003</c:v>
                </c:pt>
                <c:pt idx="123">
                  <c:v>2004</c:v>
                </c:pt>
                <c:pt idx="124">
                  <c:v>2005</c:v>
                </c:pt>
                <c:pt idx="125">
                  <c:v>2006</c:v>
                </c:pt>
                <c:pt idx="126">
                  <c:v>2007</c:v>
                </c:pt>
                <c:pt idx="127">
                  <c:v>2008</c:v>
                </c:pt>
                <c:pt idx="128">
                  <c:v>2009</c:v>
                </c:pt>
                <c:pt idx="129">
                  <c:v>2010</c:v>
                </c:pt>
                <c:pt idx="130">
                  <c:v>2011</c:v>
                </c:pt>
                <c:pt idx="131">
                  <c:v>2012</c:v>
                </c:pt>
                <c:pt idx="132">
                  <c:v>2013</c:v>
                </c:pt>
                <c:pt idx="133">
                  <c:v>2014</c:v>
                </c:pt>
                <c:pt idx="134">
                  <c:v>2015</c:v>
                </c:pt>
                <c:pt idx="135">
                  <c:v>2016</c:v>
                </c:pt>
                <c:pt idx="136">
                  <c:v>2017</c:v>
                </c:pt>
                <c:pt idx="137">
                  <c:v>2018</c:v>
                </c:pt>
                <c:pt idx="138">
                  <c:v>2019</c:v>
                </c:pt>
                <c:pt idx="139">
                  <c:v>2020</c:v>
                </c:pt>
                <c:pt idx="140">
                  <c:v>2021</c:v>
                </c:pt>
                <c:pt idx="141">
                  <c:v>2022</c:v>
                </c:pt>
                <c:pt idx="142">
                  <c:v>2023</c:v>
                </c:pt>
                <c:pt idx="143">
                  <c:v>2024</c:v>
                </c:pt>
              </c:numCache>
            </c:numRef>
          </c:xVal>
          <c:yVal>
            <c:numRef>
              <c:f>Temp_D!$B$2:$B$145</c:f>
              <c:numCache>
                <c:formatCode>General</c:formatCode>
                <c:ptCount val="144"/>
                <c:pt idx="0">
                  <c:v>-0.50333333300000005</c:v>
                </c:pt>
                <c:pt idx="1">
                  <c:v>0.49666666700000001</c:v>
                </c:pt>
                <c:pt idx="2">
                  <c:v>9.6666666999999998E-2</c:v>
                </c:pt>
                <c:pt idx="3">
                  <c:v>0.796666667</c:v>
                </c:pt>
                <c:pt idx="4">
                  <c:v>-0.103333333</c:v>
                </c:pt>
                <c:pt idx="5">
                  <c:v>0.19666666699999999</c:v>
                </c:pt>
                <c:pt idx="6">
                  <c:v>-0.80333333299999998</c:v>
                </c:pt>
                <c:pt idx="7">
                  <c:v>-0.90333333299999996</c:v>
                </c:pt>
                <c:pt idx="8">
                  <c:v>-0.40333333300000002</c:v>
                </c:pt>
                <c:pt idx="9">
                  <c:v>-0.50333333300000005</c:v>
                </c:pt>
                <c:pt idx="10">
                  <c:v>-0.40333333300000002</c:v>
                </c:pt>
                <c:pt idx="11">
                  <c:v>-0.30333333299999998</c:v>
                </c:pt>
                <c:pt idx="12">
                  <c:v>9.6666666999999998E-2</c:v>
                </c:pt>
                <c:pt idx="13">
                  <c:v>0.296666667</c:v>
                </c:pt>
                <c:pt idx="14">
                  <c:v>-0.50333333300000005</c:v>
                </c:pt>
                <c:pt idx="15">
                  <c:v>-0.203333333</c:v>
                </c:pt>
                <c:pt idx="16">
                  <c:v>9.6666666999999998E-2</c:v>
                </c:pt>
                <c:pt idx="17">
                  <c:v>0.69666666700000002</c:v>
                </c:pt>
                <c:pt idx="18">
                  <c:v>0.296666667</c:v>
                </c:pt>
                <c:pt idx="19">
                  <c:v>0.59666666700000004</c:v>
                </c:pt>
                <c:pt idx="20">
                  <c:v>-0.203333333</c:v>
                </c:pt>
                <c:pt idx="21">
                  <c:v>-0.60333333300000003</c:v>
                </c:pt>
                <c:pt idx="22">
                  <c:v>0.59666666700000004</c:v>
                </c:pt>
                <c:pt idx="23">
                  <c:v>0.59666666700000004</c:v>
                </c:pt>
                <c:pt idx="24">
                  <c:v>0.19666666699999999</c:v>
                </c:pt>
                <c:pt idx="25">
                  <c:v>0.49666666700000001</c:v>
                </c:pt>
                <c:pt idx="26">
                  <c:v>-3.333333E-3</c:v>
                </c:pt>
                <c:pt idx="27">
                  <c:v>-0.30333333299999998</c:v>
                </c:pt>
                <c:pt idx="28">
                  <c:v>-0.40333333300000002</c:v>
                </c:pt>
                <c:pt idx="29">
                  <c:v>0.59666666700000004</c:v>
                </c:pt>
                <c:pt idx="30">
                  <c:v>1.1966666669999999</c:v>
                </c:pt>
                <c:pt idx="31">
                  <c:v>9.6666666999999998E-2</c:v>
                </c:pt>
                <c:pt idx="32">
                  <c:v>0.69666666700000002</c:v>
                </c:pt>
                <c:pt idx="33">
                  <c:v>0.69666666700000002</c:v>
                </c:pt>
                <c:pt idx="34">
                  <c:v>9.6666666999999998E-2</c:v>
                </c:pt>
                <c:pt idx="35">
                  <c:v>0.59666666700000004</c:v>
                </c:pt>
                <c:pt idx="36">
                  <c:v>-0.30333333299999998</c:v>
                </c:pt>
                <c:pt idx="37">
                  <c:v>0.69666666700000002</c:v>
                </c:pt>
                <c:pt idx="38">
                  <c:v>-0.50333333300000005</c:v>
                </c:pt>
                <c:pt idx="39">
                  <c:v>0.796666667</c:v>
                </c:pt>
                <c:pt idx="40">
                  <c:v>1.1966666669999999</c:v>
                </c:pt>
                <c:pt idx="41">
                  <c:v>-0.60333333300000003</c:v>
                </c:pt>
                <c:pt idx="42">
                  <c:v>0.19666666699999999</c:v>
                </c:pt>
                <c:pt idx="43">
                  <c:v>-0.30333333299999998</c:v>
                </c:pt>
                <c:pt idx="44">
                  <c:v>0.49666666700000001</c:v>
                </c:pt>
                <c:pt idx="45">
                  <c:v>0.89666666699999997</c:v>
                </c:pt>
                <c:pt idx="46">
                  <c:v>0.19666666699999999</c:v>
                </c:pt>
                <c:pt idx="47">
                  <c:v>0.49666666700000001</c:v>
                </c:pt>
                <c:pt idx="48">
                  <c:v>-0.40333333300000002</c:v>
                </c:pt>
                <c:pt idx="49">
                  <c:v>0.99666666699999995</c:v>
                </c:pt>
                <c:pt idx="50">
                  <c:v>-0.203333333</c:v>
                </c:pt>
                <c:pt idx="51">
                  <c:v>0.49666666700000001</c:v>
                </c:pt>
                <c:pt idx="52">
                  <c:v>-0.203333333</c:v>
                </c:pt>
                <c:pt idx="53">
                  <c:v>1.6966666669999999</c:v>
                </c:pt>
                <c:pt idx="54">
                  <c:v>0.59666666700000004</c:v>
                </c:pt>
                <c:pt idx="55">
                  <c:v>0.59666666700000004</c:v>
                </c:pt>
                <c:pt idx="56">
                  <c:v>0.796666667</c:v>
                </c:pt>
                <c:pt idx="57">
                  <c:v>0.796666667</c:v>
                </c:pt>
                <c:pt idx="58">
                  <c:v>0.49666666700000001</c:v>
                </c:pt>
                <c:pt idx="59">
                  <c:v>-1.203333333</c:v>
                </c:pt>
                <c:pt idx="60">
                  <c:v>-0.60333333300000003</c:v>
                </c:pt>
                <c:pt idx="61">
                  <c:v>-0.50333333300000005</c:v>
                </c:pt>
                <c:pt idx="62">
                  <c:v>1.096666667</c:v>
                </c:pt>
                <c:pt idx="63">
                  <c:v>0.49666666700000001</c:v>
                </c:pt>
                <c:pt idx="64">
                  <c:v>1.1966666669999999</c:v>
                </c:pt>
                <c:pt idx="65">
                  <c:v>0.59666666700000004</c:v>
                </c:pt>
                <c:pt idx="66">
                  <c:v>0.69666666700000002</c:v>
                </c:pt>
                <c:pt idx="67">
                  <c:v>1.1966666669999999</c:v>
                </c:pt>
                <c:pt idx="68">
                  <c:v>1.296666667</c:v>
                </c:pt>
                <c:pt idx="69">
                  <c:v>0.796666667</c:v>
                </c:pt>
                <c:pt idx="70">
                  <c:v>0.89666666699999997</c:v>
                </c:pt>
                <c:pt idx="71">
                  <c:v>9.6666666999999998E-2</c:v>
                </c:pt>
                <c:pt idx="72">
                  <c:v>1.096666667</c:v>
                </c:pt>
                <c:pt idx="73">
                  <c:v>-0.103333333</c:v>
                </c:pt>
                <c:pt idx="74">
                  <c:v>-0.30333333299999998</c:v>
                </c:pt>
                <c:pt idx="75">
                  <c:v>-1.003333333</c:v>
                </c:pt>
                <c:pt idx="76">
                  <c:v>0.796666667</c:v>
                </c:pt>
                <c:pt idx="77">
                  <c:v>0.39666666699999997</c:v>
                </c:pt>
                <c:pt idx="78">
                  <c:v>1.1966666669999999</c:v>
                </c:pt>
                <c:pt idx="79">
                  <c:v>0.59666666700000004</c:v>
                </c:pt>
                <c:pt idx="80">
                  <c:v>1.096666667</c:v>
                </c:pt>
                <c:pt idx="81">
                  <c:v>-0.703333333</c:v>
                </c:pt>
                <c:pt idx="82">
                  <c:v>-0.703333333</c:v>
                </c:pt>
                <c:pt idx="83">
                  <c:v>0.296666667</c:v>
                </c:pt>
                <c:pt idx="84">
                  <c:v>-0.30333333299999998</c:v>
                </c:pt>
                <c:pt idx="85">
                  <c:v>0.69666666700000002</c:v>
                </c:pt>
                <c:pt idx="86">
                  <c:v>1.096666667</c:v>
                </c:pt>
                <c:pt idx="87">
                  <c:v>0.296666667</c:v>
                </c:pt>
                <c:pt idx="88">
                  <c:v>-3.333333E-3</c:v>
                </c:pt>
                <c:pt idx="89">
                  <c:v>-0.103333333</c:v>
                </c:pt>
                <c:pt idx="90">
                  <c:v>0.59666666700000004</c:v>
                </c:pt>
                <c:pt idx="91">
                  <c:v>-3.333333E-3</c:v>
                </c:pt>
                <c:pt idx="92">
                  <c:v>0.39666666699999997</c:v>
                </c:pt>
                <c:pt idx="93">
                  <c:v>0.99666666699999995</c:v>
                </c:pt>
                <c:pt idx="94">
                  <c:v>1.096666667</c:v>
                </c:pt>
                <c:pt idx="95">
                  <c:v>0.69666666700000002</c:v>
                </c:pt>
                <c:pt idx="96">
                  <c:v>0.89666666699999997</c:v>
                </c:pt>
                <c:pt idx="97">
                  <c:v>-3.333333E-3</c:v>
                </c:pt>
                <c:pt idx="98">
                  <c:v>-0.103333333</c:v>
                </c:pt>
                <c:pt idx="99">
                  <c:v>-0.203333333</c:v>
                </c:pt>
                <c:pt idx="100">
                  <c:v>0.39666666699999997</c:v>
                </c:pt>
                <c:pt idx="101">
                  <c:v>1.096666667</c:v>
                </c:pt>
                <c:pt idx="102">
                  <c:v>1.1966666669999999</c:v>
                </c:pt>
                <c:pt idx="103">
                  <c:v>0.19666666699999999</c:v>
                </c:pt>
                <c:pt idx="104">
                  <c:v>-0.40333333300000002</c:v>
                </c:pt>
                <c:pt idx="105">
                  <c:v>9.6666666999999998E-2</c:v>
                </c:pt>
                <c:pt idx="106">
                  <c:v>-0.40333333300000002</c:v>
                </c:pt>
                <c:pt idx="107">
                  <c:v>1.296666667</c:v>
                </c:pt>
                <c:pt idx="108">
                  <c:v>1.6966666669999999</c:v>
                </c:pt>
                <c:pt idx="109">
                  <c:v>1.6966666669999999</c:v>
                </c:pt>
                <c:pt idx="110">
                  <c:v>0.49666666700000001</c:v>
                </c:pt>
                <c:pt idx="111">
                  <c:v>1.596666667</c:v>
                </c:pt>
                <c:pt idx="112">
                  <c:v>0.69666666700000002</c:v>
                </c:pt>
                <c:pt idx="113">
                  <c:v>1.8966666670000001</c:v>
                </c:pt>
                <c:pt idx="114">
                  <c:v>1.096666667</c:v>
                </c:pt>
                <c:pt idx="115">
                  <c:v>-0.60333333300000003</c:v>
                </c:pt>
                <c:pt idx="116">
                  <c:v>1.096666667</c:v>
                </c:pt>
                <c:pt idx="117">
                  <c:v>1.296666667</c:v>
                </c:pt>
                <c:pt idx="118">
                  <c:v>1.6966666669999999</c:v>
                </c:pt>
                <c:pt idx="119">
                  <c:v>2.096666667</c:v>
                </c:pt>
                <c:pt idx="120">
                  <c:v>1.1966666669999999</c:v>
                </c:pt>
                <c:pt idx="121">
                  <c:v>1.796666667</c:v>
                </c:pt>
                <c:pt idx="122">
                  <c:v>1.596666667</c:v>
                </c:pt>
                <c:pt idx="123">
                  <c:v>1.096666667</c:v>
                </c:pt>
                <c:pt idx="124">
                  <c:v>1.1966666669999999</c:v>
                </c:pt>
                <c:pt idx="125">
                  <c:v>1.6966666669999999</c:v>
                </c:pt>
                <c:pt idx="126">
                  <c:v>2.096666667</c:v>
                </c:pt>
                <c:pt idx="127">
                  <c:v>1.6966666669999999</c:v>
                </c:pt>
                <c:pt idx="128">
                  <c:v>1.3966666670000001</c:v>
                </c:pt>
                <c:pt idx="129">
                  <c:v>-3.333333E-3</c:v>
                </c:pt>
                <c:pt idx="130">
                  <c:v>1.796666667</c:v>
                </c:pt>
                <c:pt idx="131">
                  <c:v>1.296666667</c:v>
                </c:pt>
                <c:pt idx="132">
                  <c:v>0.89666666699999997</c:v>
                </c:pt>
                <c:pt idx="133">
                  <c:v>2.496666667</c:v>
                </c:pt>
                <c:pt idx="134">
                  <c:v>2.096666667</c:v>
                </c:pt>
                <c:pt idx="135">
                  <c:v>1.6966666669999999</c:v>
                </c:pt>
                <c:pt idx="136">
                  <c:v>1.796666667</c:v>
                </c:pt>
                <c:pt idx="137">
                  <c:v>2.6966666670000001</c:v>
                </c:pt>
                <c:pt idx="138">
                  <c:v>2.496666667</c:v>
                </c:pt>
                <c:pt idx="139">
                  <c:v>2.596666667</c:v>
                </c:pt>
                <c:pt idx="140">
                  <c:v>1.3966666670000001</c:v>
                </c:pt>
                <c:pt idx="141">
                  <c:v>2.6966666670000001</c:v>
                </c:pt>
                <c:pt idx="142">
                  <c:v>2.7966666670000002</c:v>
                </c:pt>
                <c:pt idx="143">
                  <c:v>3.096666667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81-4FC3-8024-05A1E02D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7741888"/>
        <c:axId val="1127743688"/>
      </c:scatterChart>
      <c:valAx>
        <c:axId val="1127741888"/>
        <c:scaling>
          <c:orientation val="minMax"/>
          <c:min val="18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Jahr</a:t>
                </a:r>
              </a:p>
            </c:rich>
          </c:tx>
          <c:layout>
            <c:manualLayout>
              <c:xMode val="edge"/>
              <c:yMode val="edge"/>
              <c:x val="0.89063828400760248"/>
              <c:y val="0.764419883452045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7743688"/>
        <c:crosses val="autoZero"/>
        <c:crossBetween val="midCat"/>
      </c:valAx>
      <c:valAx>
        <c:axId val="112774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Temperatur-Anomalie (°c)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2774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0</xdr:row>
      <xdr:rowOff>185736</xdr:rowOff>
    </xdr:from>
    <xdr:to>
      <xdr:col>12</xdr:col>
      <xdr:colOff>66674</xdr:colOff>
      <xdr:row>28</xdr:row>
      <xdr:rowOff>38099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BC7405-E98C-DA4E-E22A-36B4BD9C9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3F1BEB82-61C5-4FAD-B7B7-5A68BDCA0A24}" autoFormatId="16" applyNumberFormats="0" applyBorderFormats="0" applyFontFormats="0" applyPatternFormats="0" applyAlignmentFormats="0" applyWidthHeightFormats="0">
  <queryTableRefresh nextId="3">
    <queryTableFields count="2">
      <queryTableField id="1" name="Jahr " tableColumnId="1"/>
      <queryTableField id="2" name="Anomali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AA2E81-B40C-4A16-9A50-7DEBBDCAF521}" name="Temp_D" displayName="Temp_D" ref="A1:B145" tableType="queryTable" totalsRowShown="0">
  <autoFilter ref="A1:B145" xr:uid="{15AA2E81-B40C-4A16-9A50-7DEBBDCAF521}"/>
  <tableColumns count="2">
    <tableColumn id="1" xr3:uid="{071FCC4B-AE18-423E-A49B-B5800E80A678}" uniqueName="1" name="Jahr " queryTableFieldId="1"/>
    <tableColumn id="2" xr3:uid="{55AAFCEF-D180-4AB2-9001-3D71C16236EB}" uniqueName="2" name="Anomalie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17A6-47FE-4425-B879-94C3348FA13B}">
  <dimension ref="A1:B145"/>
  <sheetViews>
    <sheetView topLeftCell="A98" workbookViewId="0">
      <selection activeCell="A100" sqref="A100:B142"/>
    </sheetView>
  </sheetViews>
  <sheetFormatPr baseColWidth="10" defaultRowHeight="15" x14ac:dyDescent="0.25"/>
  <cols>
    <col min="1" max="1" width="7.28515625" bestFit="1" customWidth="1"/>
    <col min="2" max="2" width="12.71093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1881</v>
      </c>
      <c r="B2">
        <v>-0.50333333300000005</v>
      </c>
    </row>
    <row r="3" spans="1:2" x14ac:dyDescent="0.25">
      <c r="A3">
        <v>1882</v>
      </c>
      <c r="B3">
        <v>0.49666666700000001</v>
      </c>
    </row>
    <row r="4" spans="1:2" x14ac:dyDescent="0.25">
      <c r="A4">
        <v>1883</v>
      </c>
      <c r="B4">
        <v>9.6666666999999998E-2</v>
      </c>
    </row>
    <row r="5" spans="1:2" x14ac:dyDescent="0.25">
      <c r="A5">
        <v>1884</v>
      </c>
      <c r="B5">
        <v>0.796666667</v>
      </c>
    </row>
    <row r="6" spans="1:2" x14ac:dyDescent="0.25">
      <c r="A6">
        <v>1885</v>
      </c>
      <c r="B6">
        <v>-0.103333333</v>
      </c>
    </row>
    <row r="7" spans="1:2" x14ac:dyDescent="0.25">
      <c r="A7">
        <v>1886</v>
      </c>
      <c r="B7">
        <v>0.19666666699999999</v>
      </c>
    </row>
    <row r="8" spans="1:2" x14ac:dyDescent="0.25">
      <c r="A8">
        <v>1887</v>
      </c>
      <c r="B8">
        <v>-0.80333333299999998</v>
      </c>
    </row>
    <row r="9" spans="1:2" x14ac:dyDescent="0.25">
      <c r="A9">
        <v>1888</v>
      </c>
      <c r="B9">
        <v>-0.90333333299999996</v>
      </c>
    </row>
    <row r="10" spans="1:2" x14ac:dyDescent="0.25">
      <c r="A10">
        <v>1889</v>
      </c>
      <c r="B10">
        <v>-0.40333333300000002</v>
      </c>
    </row>
    <row r="11" spans="1:2" x14ac:dyDescent="0.25">
      <c r="A11">
        <v>1890</v>
      </c>
      <c r="B11">
        <v>-0.50333333300000005</v>
      </c>
    </row>
    <row r="12" spans="1:2" x14ac:dyDescent="0.25">
      <c r="A12">
        <v>1891</v>
      </c>
      <c r="B12">
        <v>-0.40333333300000002</v>
      </c>
    </row>
    <row r="13" spans="1:2" x14ac:dyDescent="0.25">
      <c r="A13">
        <v>1892</v>
      </c>
      <c r="B13">
        <v>-0.30333333299999998</v>
      </c>
    </row>
    <row r="14" spans="1:2" x14ac:dyDescent="0.25">
      <c r="A14">
        <v>1893</v>
      </c>
      <c r="B14">
        <v>9.6666666999999998E-2</v>
      </c>
    </row>
    <row r="15" spans="1:2" x14ac:dyDescent="0.25">
      <c r="A15">
        <v>1894</v>
      </c>
      <c r="B15">
        <v>0.296666667</v>
      </c>
    </row>
    <row r="16" spans="1:2" x14ac:dyDescent="0.25">
      <c r="A16">
        <v>1895</v>
      </c>
      <c r="B16">
        <v>-0.50333333300000005</v>
      </c>
    </row>
    <row r="17" spans="1:2" x14ac:dyDescent="0.25">
      <c r="A17">
        <v>1896</v>
      </c>
      <c r="B17">
        <v>-0.203333333</v>
      </c>
    </row>
    <row r="18" spans="1:2" x14ac:dyDescent="0.25">
      <c r="A18">
        <v>1897</v>
      </c>
      <c r="B18">
        <v>9.6666666999999998E-2</v>
      </c>
    </row>
    <row r="19" spans="1:2" x14ac:dyDescent="0.25">
      <c r="A19">
        <v>1898</v>
      </c>
      <c r="B19">
        <v>0.69666666700000002</v>
      </c>
    </row>
    <row r="20" spans="1:2" x14ac:dyDescent="0.25">
      <c r="A20">
        <v>1899</v>
      </c>
      <c r="B20">
        <v>0.296666667</v>
      </c>
    </row>
    <row r="21" spans="1:2" x14ac:dyDescent="0.25">
      <c r="A21">
        <v>1900</v>
      </c>
      <c r="B21">
        <v>0.59666666700000004</v>
      </c>
    </row>
    <row r="22" spans="1:2" x14ac:dyDescent="0.25">
      <c r="A22">
        <v>1901</v>
      </c>
      <c r="B22">
        <v>-0.203333333</v>
      </c>
    </row>
    <row r="23" spans="1:2" x14ac:dyDescent="0.25">
      <c r="A23">
        <v>1902</v>
      </c>
      <c r="B23">
        <v>-0.60333333300000003</v>
      </c>
    </row>
    <row r="24" spans="1:2" x14ac:dyDescent="0.25">
      <c r="A24">
        <v>1903</v>
      </c>
      <c r="B24">
        <v>0.59666666700000004</v>
      </c>
    </row>
    <row r="25" spans="1:2" x14ac:dyDescent="0.25">
      <c r="A25">
        <v>1904</v>
      </c>
      <c r="B25">
        <v>0.59666666700000004</v>
      </c>
    </row>
    <row r="26" spans="1:2" x14ac:dyDescent="0.25">
      <c r="A26">
        <v>1905</v>
      </c>
      <c r="B26">
        <v>0.19666666699999999</v>
      </c>
    </row>
    <row r="27" spans="1:2" x14ac:dyDescent="0.25">
      <c r="A27">
        <v>1906</v>
      </c>
      <c r="B27">
        <v>0.49666666700000001</v>
      </c>
    </row>
    <row r="28" spans="1:2" x14ac:dyDescent="0.25">
      <c r="A28">
        <v>1907</v>
      </c>
      <c r="B28">
        <v>-3.333333E-3</v>
      </c>
    </row>
    <row r="29" spans="1:2" x14ac:dyDescent="0.25">
      <c r="A29">
        <v>1908</v>
      </c>
      <c r="B29">
        <v>-0.30333333299999998</v>
      </c>
    </row>
    <row r="30" spans="1:2" x14ac:dyDescent="0.25">
      <c r="A30">
        <v>1909</v>
      </c>
      <c r="B30">
        <v>-0.40333333300000002</v>
      </c>
    </row>
    <row r="31" spans="1:2" x14ac:dyDescent="0.25">
      <c r="A31">
        <v>1910</v>
      </c>
      <c r="B31">
        <v>0.59666666700000004</v>
      </c>
    </row>
    <row r="32" spans="1:2" x14ac:dyDescent="0.25">
      <c r="A32">
        <v>1911</v>
      </c>
      <c r="B32">
        <v>1.1966666669999999</v>
      </c>
    </row>
    <row r="33" spans="1:2" x14ac:dyDescent="0.25">
      <c r="A33">
        <v>1912</v>
      </c>
      <c r="B33">
        <v>9.6666666999999998E-2</v>
      </c>
    </row>
    <row r="34" spans="1:2" x14ac:dyDescent="0.25">
      <c r="A34">
        <v>1913</v>
      </c>
      <c r="B34">
        <v>0.69666666700000002</v>
      </c>
    </row>
    <row r="35" spans="1:2" x14ac:dyDescent="0.25">
      <c r="A35">
        <v>1914</v>
      </c>
      <c r="B35">
        <v>0.69666666700000002</v>
      </c>
    </row>
    <row r="36" spans="1:2" x14ac:dyDescent="0.25">
      <c r="A36">
        <v>1915</v>
      </c>
      <c r="B36">
        <v>9.6666666999999998E-2</v>
      </c>
    </row>
    <row r="37" spans="1:2" x14ac:dyDescent="0.25">
      <c r="A37">
        <v>1916</v>
      </c>
      <c r="B37">
        <v>0.59666666700000004</v>
      </c>
    </row>
    <row r="38" spans="1:2" x14ac:dyDescent="0.25">
      <c r="A38">
        <v>1917</v>
      </c>
      <c r="B38">
        <v>-0.30333333299999998</v>
      </c>
    </row>
    <row r="39" spans="1:2" x14ac:dyDescent="0.25">
      <c r="A39">
        <v>1918</v>
      </c>
      <c r="B39">
        <v>0.69666666700000002</v>
      </c>
    </row>
    <row r="40" spans="1:2" x14ac:dyDescent="0.25">
      <c r="A40">
        <v>1919</v>
      </c>
      <c r="B40">
        <v>-0.50333333300000005</v>
      </c>
    </row>
    <row r="41" spans="1:2" x14ac:dyDescent="0.25">
      <c r="A41">
        <v>1920</v>
      </c>
      <c r="B41">
        <v>0.796666667</v>
      </c>
    </row>
    <row r="42" spans="1:2" x14ac:dyDescent="0.25">
      <c r="A42">
        <v>1921</v>
      </c>
      <c r="B42">
        <v>1.1966666669999999</v>
      </c>
    </row>
    <row r="43" spans="1:2" x14ac:dyDescent="0.25">
      <c r="A43">
        <v>1922</v>
      </c>
      <c r="B43">
        <v>-0.60333333300000003</v>
      </c>
    </row>
    <row r="44" spans="1:2" x14ac:dyDescent="0.25">
      <c r="A44">
        <v>1923</v>
      </c>
      <c r="B44">
        <v>0.19666666699999999</v>
      </c>
    </row>
    <row r="45" spans="1:2" x14ac:dyDescent="0.25">
      <c r="A45">
        <v>1924</v>
      </c>
      <c r="B45">
        <v>-0.30333333299999998</v>
      </c>
    </row>
    <row r="46" spans="1:2" x14ac:dyDescent="0.25">
      <c r="A46">
        <v>1925</v>
      </c>
      <c r="B46">
        <v>0.49666666700000001</v>
      </c>
    </row>
    <row r="47" spans="1:2" x14ac:dyDescent="0.25">
      <c r="A47">
        <v>1926</v>
      </c>
      <c r="B47">
        <v>0.89666666699999997</v>
      </c>
    </row>
    <row r="48" spans="1:2" x14ac:dyDescent="0.25">
      <c r="A48">
        <v>1927</v>
      </c>
      <c r="B48">
        <v>0.19666666699999999</v>
      </c>
    </row>
    <row r="49" spans="1:2" x14ac:dyDescent="0.25">
      <c r="A49">
        <v>1928</v>
      </c>
      <c r="B49">
        <v>0.49666666700000001</v>
      </c>
    </row>
    <row r="50" spans="1:2" x14ac:dyDescent="0.25">
      <c r="A50">
        <v>1929</v>
      </c>
      <c r="B50">
        <v>-0.40333333300000002</v>
      </c>
    </row>
    <row r="51" spans="1:2" x14ac:dyDescent="0.25">
      <c r="A51">
        <v>1930</v>
      </c>
      <c r="B51">
        <v>0.99666666699999995</v>
      </c>
    </row>
    <row r="52" spans="1:2" x14ac:dyDescent="0.25">
      <c r="A52">
        <v>1931</v>
      </c>
      <c r="B52">
        <v>-0.203333333</v>
      </c>
    </row>
    <row r="53" spans="1:2" x14ac:dyDescent="0.25">
      <c r="A53">
        <v>1932</v>
      </c>
      <c r="B53">
        <v>0.49666666700000001</v>
      </c>
    </row>
    <row r="54" spans="1:2" x14ac:dyDescent="0.25">
      <c r="A54">
        <v>1933</v>
      </c>
      <c r="B54">
        <v>-0.203333333</v>
      </c>
    </row>
    <row r="55" spans="1:2" x14ac:dyDescent="0.25">
      <c r="A55">
        <v>1934</v>
      </c>
      <c r="B55">
        <v>1.6966666669999999</v>
      </c>
    </row>
    <row r="56" spans="1:2" x14ac:dyDescent="0.25">
      <c r="A56">
        <v>1935</v>
      </c>
      <c r="B56">
        <v>0.59666666700000004</v>
      </c>
    </row>
    <row r="57" spans="1:2" x14ac:dyDescent="0.25">
      <c r="A57">
        <v>1936</v>
      </c>
      <c r="B57">
        <v>0.59666666700000004</v>
      </c>
    </row>
    <row r="58" spans="1:2" x14ac:dyDescent="0.25">
      <c r="A58">
        <v>1937</v>
      </c>
      <c r="B58">
        <v>0.796666667</v>
      </c>
    </row>
    <row r="59" spans="1:2" x14ac:dyDescent="0.25">
      <c r="A59">
        <v>1938</v>
      </c>
      <c r="B59">
        <v>0.796666667</v>
      </c>
    </row>
    <row r="60" spans="1:2" x14ac:dyDescent="0.25">
      <c r="A60">
        <v>1939</v>
      </c>
      <c r="B60">
        <v>0.49666666700000001</v>
      </c>
    </row>
    <row r="61" spans="1:2" x14ac:dyDescent="0.25">
      <c r="A61">
        <v>1940</v>
      </c>
      <c r="B61">
        <v>-1.203333333</v>
      </c>
    </row>
    <row r="62" spans="1:2" x14ac:dyDescent="0.25">
      <c r="A62">
        <v>1941</v>
      </c>
      <c r="B62">
        <v>-0.60333333300000003</v>
      </c>
    </row>
    <row r="63" spans="1:2" x14ac:dyDescent="0.25">
      <c r="A63">
        <v>1942</v>
      </c>
      <c r="B63">
        <v>-0.50333333300000005</v>
      </c>
    </row>
    <row r="64" spans="1:2" x14ac:dyDescent="0.25">
      <c r="A64">
        <v>1943</v>
      </c>
      <c r="B64">
        <v>1.096666667</v>
      </c>
    </row>
    <row r="65" spans="1:2" x14ac:dyDescent="0.25">
      <c r="A65">
        <v>1944</v>
      </c>
      <c r="B65">
        <v>0.49666666700000001</v>
      </c>
    </row>
    <row r="66" spans="1:2" x14ac:dyDescent="0.25">
      <c r="A66">
        <v>1945</v>
      </c>
      <c r="B66">
        <v>1.1966666669999999</v>
      </c>
    </row>
    <row r="67" spans="1:2" x14ac:dyDescent="0.25">
      <c r="A67">
        <v>1946</v>
      </c>
      <c r="B67">
        <v>0.59666666700000004</v>
      </c>
    </row>
    <row r="68" spans="1:2" x14ac:dyDescent="0.25">
      <c r="A68">
        <v>1947</v>
      </c>
      <c r="B68">
        <v>0.69666666700000002</v>
      </c>
    </row>
    <row r="69" spans="1:2" x14ac:dyDescent="0.25">
      <c r="A69">
        <v>1948</v>
      </c>
      <c r="B69">
        <v>1.1966666669999999</v>
      </c>
    </row>
    <row r="70" spans="1:2" x14ac:dyDescent="0.25">
      <c r="A70">
        <v>1949</v>
      </c>
      <c r="B70">
        <v>1.296666667</v>
      </c>
    </row>
    <row r="71" spans="1:2" x14ac:dyDescent="0.25">
      <c r="A71">
        <v>1950</v>
      </c>
      <c r="B71">
        <v>0.796666667</v>
      </c>
    </row>
    <row r="72" spans="1:2" x14ac:dyDescent="0.25">
      <c r="A72">
        <v>1951</v>
      </c>
      <c r="B72">
        <v>0.89666666699999997</v>
      </c>
    </row>
    <row r="73" spans="1:2" x14ac:dyDescent="0.25">
      <c r="A73">
        <v>1952</v>
      </c>
      <c r="B73">
        <v>9.6666666999999998E-2</v>
      </c>
    </row>
    <row r="74" spans="1:2" x14ac:dyDescent="0.25">
      <c r="A74">
        <v>1953</v>
      </c>
      <c r="B74">
        <v>1.096666667</v>
      </c>
    </row>
    <row r="75" spans="1:2" x14ac:dyDescent="0.25">
      <c r="A75">
        <v>1954</v>
      </c>
      <c r="B75">
        <v>-0.103333333</v>
      </c>
    </row>
    <row r="76" spans="1:2" x14ac:dyDescent="0.25">
      <c r="A76">
        <v>1955</v>
      </c>
      <c r="B76">
        <v>-0.30333333299999998</v>
      </c>
    </row>
    <row r="77" spans="1:2" x14ac:dyDescent="0.25">
      <c r="A77">
        <v>1956</v>
      </c>
      <c r="B77">
        <v>-1.003333333</v>
      </c>
    </row>
    <row r="78" spans="1:2" x14ac:dyDescent="0.25">
      <c r="A78">
        <v>1957</v>
      </c>
      <c r="B78">
        <v>0.796666667</v>
      </c>
    </row>
    <row r="79" spans="1:2" x14ac:dyDescent="0.25">
      <c r="A79">
        <v>1958</v>
      </c>
      <c r="B79">
        <v>0.39666666699999997</v>
      </c>
    </row>
    <row r="80" spans="1:2" x14ac:dyDescent="0.25">
      <c r="A80">
        <v>1959</v>
      </c>
      <c r="B80">
        <v>1.1966666669999999</v>
      </c>
    </row>
    <row r="81" spans="1:2" x14ac:dyDescent="0.25">
      <c r="A81">
        <v>1960</v>
      </c>
      <c r="B81">
        <v>0.59666666700000004</v>
      </c>
    </row>
    <row r="82" spans="1:2" x14ac:dyDescent="0.25">
      <c r="A82">
        <v>1961</v>
      </c>
      <c r="B82">
        <v>1.096666667</v>
      </c>
    </row>
    <row r="83" spans="1:2" x14ac:dyDescent="0.25">
      <c r="A83">
        <v>1962</v>
      </c>
      <c r="B83">
        <v>-0.703333333</v>
      </c>
    </row>
    <row r="84" spans="1:2" x14ac:dyDescent="0.25">
      <c r="A84">
        <v>1963</v>
      </c>
      <c r="B84">
        <v>-0.703333333</v>
      </c>
    </row>
    <row r="85" spans="1:2" x14ac:dyDescent="0.25">
      <c r="A85">
        <v>1964</v>
      </c>
      <c r="B85">
        <v>0.296666667</v>
      </c>
    </row>
    <row r="86" spans="1:2" x14ac:dyDescent="0.25">
      <c r="A86">
        <v>1965</v>
      </c>
      <c r="B86">
        <v>-0.30333333299999998</v>
      </c>
    </row>
    <row r="87" spans="1:2" x14ac:dyDescent="0.25">
      <c r="A87">
        <v>1966</v>
      </c>
      <c r="B87">
        <v>0.69666666700000002</v>
      </c>
    </row>
    <row r="88" spans="1:2" x14ac:dyDescent="0.25">
      <c r="A88">
        <v>1967</v>
      </c>
      <c r="B88">
        <v>1.096666667</v>
      </c>
    </row>
    <row r="89" spans="1:2" x14ac:dyDescent="0.25">
      <c r="A89">
        <v>1968</v>
      </c>
      <c r="B89">
        <v>0.296666667</v>
      </c>
    </row>
    <row r="90" spans="1:2" x14ac:dyDescent="0.25">
      <c r="A90">
        <v>1969</v>
      </c>
      <c r="B90">
        <v>-3.333333E-3</v>
      </c>
    </row>
    <row r="91" spans="1:2" x14ac:dyDescent="0.25">
      <c r="A91">
        <v>1970</v>
      </c>
      <c r="B91">
        <v>-0.103333333</v>
      </c>
    </row>
    <row r="92" spans="1:2" x14ac:dyDescent="0.25">
      <c r="A92">
        <v>1971</v>
      </c>
      <c r="B92">
        <v>0.59666666700000004</v>
      </c>
    </row>
    <row r="93" spans="1:2" x14ac:dyDescent="0.25">
      <c r="A93">
        <v>1972</v>
      </c>
      <c r="B93">
        <v>-3.333333E-3</v>
      </c>
    </row>
    <row r="94" spans="1:2" x14ac:dyDescent="0.25">
      <c r="A94">
        <v>1973</v>
      </c>
      <c r="B94">
        <v>0.39666666699999997</v>
      </c>
    </row>
    <row r="95" spans="1:2" x14ac:dyDescent="0.25">
      <c r="A95">
        <v>1974</v>
      </c>
      <c r="B95">
        <v>0.99666666699999995</v>
      </c>
    </row>
    <row r="96" spans="1:2" x14ac:dyDescent="0.25">
      <c r="A96">
        <v>1975</v>
      </c>
      <c r="B96">
        <v>1.096666667</v>
      </c>
    </row>
    <row r="97" spans="1:2" x14ac:dyDescent="0.25">
      <c r="A97">
        <v>1976</v>
      </c>
      <c r="B97">
        <v>0.69666666700000002</v>
      </c>
    </row>
    <row r="98" spans="1:2" x14ac:dyDescent="0.25">
      <c r="A98">
        <v>1977</v>
      </c>
      <c r="B98">
        <v>0.89666666699999997</v>
      </c>
    </row>
    <row r="99" spans="1:2" x14ac:dyDescent="0.25">
      <c r="A99">
        <v>1978</v>
      </c>
      <c r="B99">
        <v>-3.333333E-3</v>
      </c>
    </row>
    <row r="100" spans="1:2" x14ac:dyDescent="0.25">
      <c r="A100">
        <v>1979</v>
      </c>
      <c r="B100">
        <v>-0.103333333</v>
      </c>
    </row>
    <row r="101" spans="1:2" x14ac:dyDescent="0.25">
      <c r="A101">
        <v>1980</v>
      </c>
      <c r="B101">
        <v>-0.203333333</v>
      </c>
    </row>
    <row r="102" spans="1:2" x14ac:dyDescent="0.25">
      <c r="A102">
        <v>1981</v>
      </c>
      <c r="B102">
        <v>0.39666666699999997</v>
      </c>
    </row>
    <row r="103" spans="1:2" x14ac:dyDescent="0.25">
      <c r="A103">
        <v>1982</v>
      </c>
      <c r="B103">
        <v>1.096666667</v>
      </c>
    </row>
    <row r="104" spans="1:2" x14ac:dyDescent="0.25">
      <c r="A104">
        <v>1983</v>
      </c>
      <c r="B104">
        <v>1.1966666669999999</v>
      </c>
    </row>
    <row r="105" spans="1:2" x14ac:dyDescent="0.25">
      <c r="A105">
        <v>1984</v>
      </c>
      <c r="B105">
        <v>0.19666666699999999</v>
      </c>
    </row>
    <row r="106" spans="1:2" x14ac:dyDescent="0.25">
      <c r="A106">
        <v>1985</v>
      </c>
      <c r="B106">
        <v>-0.40333333300000002</v>
      </c>
    </row>
    <row r="107" spans="1:2" x14ac:dyDescent="0.25">
      <c r="A107">
        <v>1986</v>
      </c>
      <c r="B107">
        <v>9.6666666999999998E-2</v>
      </c>
    </row>
    <row r="108" spans="1:2" x14ac:dyDescent="0.25">
      <c r="A108">
        <v>1987</v>
      </c>
      <c r="B108">
        <v>-0.40333333300000002</v>
      </c>
    </row>
    <row r="109" spans="1:2" x14ac:dyDescent="0.25">
      <c r="A109">
        <v>1988</v>
      </c>
      <c r="B109">
        <v>1.296666667</v>
      </c>
    </row>
    <row r="110" spans="1:2" x14ac:dyDescent="0.25">
      <c r="A110">
        <v>1989</v>
      </c>
      <c r="B110">
        <v>1.6966666669999999</v>
      </c>
    </row>
    <row r="111" spans="1:2" x14ac:dyDescent="0.25">
      <c r="A111">
        <v>1990</v>
      </c>
      <c r="B111">
        <v>1.6966666669999999</v>
      </c>
    </row>
    <row r="112" spans="1:2" x14ac:dyDescent="0.25">
      <c r="A112">
        <v>1991</v>
      </c>
      <c r="B112">
        <v>0.49666666700000001</v>
      </c>
    </row>
    <row r="113" spans="1:2" x14ac:dyDescent="0.25">
      <c r="A113">
        <v>1992</v>
      </c>
      <c r="B113">
        <v>1.596666667</v>
      </c>
    </row>
    <row r="114" spans="1:2" x14ac:dyDescent="0.25">
      <c r="A114">
        <v>1993</v>
      </c>
      <c r="B114">
        <v>0.69666666700000002</v>
      </c>
    </row>
    <row r="115" spans="1:2" x14ac:dyDescent="0.25">
      <c r="A115">
        <v>1994</v>
      </c>
      <c r="B115">
        <v>1.8966666670000001</v>
      </c>
    </row>
    <row r="116" spans="1:2" x14ac:dyDescent="0.25">
      <c r="A116">
        <v>1995</v>
      </c>
      <c r="B116">
        <v>1.096666667</v>
      </c>
    </row>
    <row r="117" spans="1:2" x14ac:dyDescent="0.25">
      <c r="A117">
        <v>1996</v>
      </c>
      <c r="B117">
        <v>-0.60333333300000003</v>
      </c>
    </row>
    <row r="118" spans="1:2" x14ac:dyDescent="0.25">
      <c r="A118">
        <v>1997</v>
      </c>
      <c r="B118">
        <v>1.096666667</v>
      </c>
    </row>
    <row r="119" spans="1:2" x14ac:dyDescent="0.25">
      <c r="A119">
        <v>1998</v>
      </c>
      <c r="B119">
        <v>1.296666667</v>
      </c>
    </row>
    <row r="120" spans="1:2" x14ac:dyDescent="0.25">
      <c r="A120">
        <v>1999</v>
      </c>
      <c r="B120">
        <v>1.6966666669999999</v>
      </c>
    </row>
    <row r="121" spans="1:2" x14ac:dyDescent="0.25">
      <c r="A121">
        <v>2000</v>
      </c>
      <c r="B121">
        <v>2.096666667</v>
      </c>
    </row>
    <row r="122" spans="1:2" x14ac:dyDescent="0.25">
      <c r="A122">
        <v>2001</v>
      </c>
      <c r="B122">
        <v>1.1966666669999999</v>
      </c>
    </row>
    <row r="123" spans="1:2" x14ac:dyDescent="0.25">
      <c r="A123">
        <v>2002</v>
      </c>
      <c r="B123">
        <v>1.796666667</v>
      </c>
    </row>
    <row r="124" spans="1:2" x14ac:dyDescent="0.25">
      <c r="A124">
        <v>2003</v>
      </c>
      <c r="B124">
        <v>1.596666667</v>
      </c>
    </row>
    <row r="125" spans="1:2" x14ac:dyDescent="0.25">
      <c r="A125">
        <v>2004</v>
      </c>
      <c r="B125">
        <v>1.096666667</v>
      </c>
    </row>
    <row r="126" spans="1:2" x14ac:dyDescent="0.25">
      <c r="A126">
        <v>2005</v>
      </c>
      <c r="B126">
        <v>1.1966666669999999</v>
      </c>
    </row>
    <row r="127" spans="1:2" x14ac:dyDescent="0.25">
      <c r="A127">
        <v>2006</v>
      </c>
      <c r="B127">
        <v>1.6966666669999999</v>
      </c>
    </row>
    <row r="128" spans="1:2" x14ac:dyDescent="0.25">
      <c r="A128">
        <v>2007</v>
      </c>
      <c r="B128">
        <v>2.096666667</v>
      </c>
    </row>
    <row r="129" spans="1:2" x14ac:dyDescent="0.25">
      <c r="A129">
        <v>2008</v>
      </c>
      <c r="B129">
        <v>1.6966666669999999</v>
      </c>
    </row>
    <row r="130" spans="1:2" x14ac:dyDescent="0.25">
      <c r="A130">
        <v>2009</v>
      </c>
      <c r="B130">
        <v>1.3966666670000001</v>
      </c>
    </row>
    <row r="131" spans="1:2" x14ac:dyDescent="0.25">
      <c r="A131">
        <v>2010</v>
      </c>
      <c r="B131">
        <v>-3.333333E-3</v>
      </c>
    </row>
    <row r="132" spans="1:2" x14ac:dyDescent="0.25">
      <c r="A132">
        <v>2011</v>
      </c>
      <c r="B132">
        <v>1.796666667</v>
      </c>
    </row>
    <row r="133" spans="1:2" x14ac:dyDescent="0.25">
      <c r="A133">
        <v>2012</v>
      </c>
      <c r="B133">
        <v>1.296666667</v>
      </c>
    </row>
    <row r="134" spans="1:2" x14ac:dyDescent="0.25">
      <c r="A134">
        <v>2013</v>
      </c>
      <c r="B134">
        <v>0.89666666699999997</v>
      </c>
    </row>
    <row r="135" spans="1:2" x14ac:dyDescent="0.25">
      <c r="A135">
        <v>2014</v>
      </c>
      <c r="B135">
        <v>2.496666667</v>
      </c>
    </row>
    <row r="136" spans="1:2" x14ac:dyDescent="0.25">
      <c r="A136">
        <v>2015</v>
      </c>
      <c r="B136">
        <v>2.096666667</v>
      </c>
    </row>
    <row r="137" spans="1:2" x14ac:dyDescent="0.25">
      <c r="A137">
        <v>2016</v>
      </c>
      <c r="B137">
        <v>1.6966666669999999</v>
      </c>
    </row>
    <row r="138" spans="1:2" x14ac:dyDescent="0.25">
      <c r="A138">
        <v>2017</v>
      </c>
      <c r="B138">
        <v>1.796666667</v>
      </c>
    </row>
    <row r="139" spans="1:2" x14ac:dyDescent="0.25">
      <c r="A139">
        <v>2018</v>
      </c>
      <c r="B139">
        <v>2.6966666670000001</v>
      </c>
    </row>
    <row r="140" spans="1:2" x14ac:dyDescent="0.25">
      <c r="A140">
        <v>2019</v>
      </c>
      <c r="B140">
        <v>2.496666667</v>
      </c>
    </row>
    <row r="141" spans="1:2" x14ac:dyDescent="0.25">
      <c r="A141">
        <v>2020</v>
      </c>
      <c r="B141">
        <v>2.596666667</v>
      </c>
    </row>
    <row r="142" spans="1:2" x14ac:dyDescent="0.25">
      <c r="A142">
        <v>2021</v>
      </c>
      <c r="B142">
        <v>1.3966666670000001</v>
      </c>
    </row>
    <row r="143" spans="1:2" x14ac:dyDescent="0.25">
      <c r="A143">
        <v>2022</v>
      </c>
      <c r="B143">
        <v>2.6966666670000001</v>
      </c>
    </row>
    <row r="144" spans="1:2" x14ac:dyDescent="0.25">
      <c r="A144">
        <v>2023</v>
      </c>
      <c r="B144">
        <v>2.7966666670000002</v>
      </c>
    </row>
    <row r="145" spans="1:2" x14ac:dyDescent="0.25">
      <c r="A145">
        <v>2024</v>
      </c>
      <c r="B145">
        <v>3.096666667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5180-EAAE-40E7-A481-875E937706FD}">
  <dimension ref="A1:Q44"/>
  <sheetViews>
    <sheetView tabSelected="1" workbookViewId="0">
      <selection activeCell="D2" sqref="D2"/>
    </sheetView>
  </sheetViews>
  <sheetFormatPr baseColWidth="10" defaultRowHeight="15" x14ac:dyDescent="0.25"/>
  <sheetData>
    <row r="1" spans="1:17" x14ac:dyDescent="0.25">
      <c r="A1" t="s">
        <v>2</v>
      </c>
      <c r="B1" t="s">
        <v>1</v>
      </c>
      <c r="D1" t="s">
        <v>14</v>
      </c>
      <c r="F1" t="s">
        <v>12</v>
      </c>
      <c r="G1" t="s">
        <v>13</v>
      </c>
      <c r="H1" t="s">
        <v>10</v>
      </c>
      <c r="K1" t="s">
        <v>3</v>
      </c>
      <c r="L1" t="s">
        <v>4</v>
      </c>
      <c r="N1" t="s">
        <v>7</v>
      </c>
      <c r="Q1" t="s">
        <v>8</v>
      </c>
    </row>
    <row r="2" spans="1:17" x14ac:dyDescent="0.25">
      <c r="A2" s="3">
        <v>1979</v>
      </c>
      <c r="B2" s="4">
        <v>-0.103333333</v>
      </c>
      <c r="D2">
        <f>(MAX(0,1-(2*ABS(A2-$A$23)/42)^3))^3</f>
        <v>0</v>
      </c>
      <c r="F2">
        <f>A2*D2</f>
        <v>0</v>
      </c>
      <c r="G2">
        <f>B2*D2</f>
        <v>0</v>
      </c>
      <c r="H2">
        <f>A2</f>
        <v>1979</v>
      </c>
      <c r="I2">
        <f>A2*$K$8+$L$8</f>
        <v>1.2896645779339833</v>
      </c>
      <c r="K2">
        <f>SLOPE(B8:B38,A8:A38)</f>
        <v>3.9879032258064516E-2</v>
      </c>
      <c r="L2">
        <f>INTERCEPT(B8:B38,A8:A38)</f>
        <v>-78.542043010419349</v>
      </c>
    </row>
    <row r="3" spans="1:17" x14ac:dyDescent="0.25">
      <c r="A3" s="1">
        <v>1980</v>
      </c>
      <c r="B3" s="2">
        <v>-0.203333333</v>
      </c>
      <c r="D3">
        <f t="shared" ref="D3:D44" si="0">(MAX(0,1-(2*ABS(A3-$A$23)/42)^3))^3</f>
        <v>2.5244780976573611E-3</v>
      </c>
      <c r="F3">
        <f t="shared" ref="F3:F44" si="1">A3*D3</f>
        <v>4.9984666333615753</v>
      </c>
      <c r="G3">
        <f t="shared" ref="G3:G44" si="2">B3*D3</f>
        <v>-5.1331054568217068E-4</v>
      </c>
      <c r="H3">
        <f t="shared" ref="H3:H44" si="3">A3</f>
        <v>1980</v>
      </c>
      <c r="I3">
        <f t="shared" ref="I3:I44" si="4">A3*$K$8+$L$8</f>
        <v>1.290341118889923</v>
      </c>
    </row>
    <row r="4" spans="1:17" x14ac:dyDescent="0.25">
      <c r="A4" s="3">
        <v>1981</v>
      </c>
      <c r="B4" s="4">
        <v>0.39666666699999997</v>
      </c>
      <c r="D4">
        <f t="shared" si="0"/>
        <v>1.7447988109048775E-2</v>
      </c>
      <c r="F4">
        <f t="shared" si="1"/>
        <v>34.564464444025624</v>
      </c>
      <c r="G4">
        <f t="shared" si="2"/>
        <v>6.9210352890720092E-3</v>
      </c>
      <c r="H4">
        <f t="shared" si="3"/>
        <v>1981</v>
      </c>
      <c r="I4">
        <f t="shared" si="4"/>
        <v>1.2910176598458627</v>
      </c>
      <c r="K4" t="s">
        <v>5</v>
      </c>
      <c r="M4">
        <f>AVERAGE(B2:B44)</f>
        <v>1.2315503879302325</v>
      </c>
    </row>
    <row r="5" spans="1:17" x14ac:dyDescent="0.25">
      <c r="A5" s="1">
        <v>1982</v>
      </c>
      <c r="B5" s="2">
        <v>1.096666667</v>
      </c>
      <c r="D5">
        <f t="shared" si="0"/>
        <v>5.0760840288700856E-2</v>
      </c>
      <c r="F5">
        <f t="shared" si="1"/>
        <v>100.6079854522051</v>
      </c>
      <c r="G5">
        <f t="shared" si="2"/>
        <v>5.5667721533528891E-2</v>
      </c>
      <c r="H5">
        <f t="shared" si="3"/>
        <v>1982</v>
      </c>
      <c r="I5">
        <f t="shared" si="4"/>
        <v>1.2916942008018026</v>
      </c>
      <c r="K5" t="s">
        <v>6</v>
      </c>
      <c r="M5">
        <f>AVERAGE(B8:B38)</f>
        <v>1.2160215057096773</v>
      </c>
    </row>
    <row r="6" spans="1:17" x14ac:dyDescent="0.25">
      <c r="A6" s="3">
        <v>1983</v>
      </c>
      <c r="B6" s="4">
        <v>1.1966666669999999</v>
      </c>
      <c r="D6">
        <f t="shared" si="0"/>
        <v>0.10348918186454452</v>
      </c>
      <c r="F6">
        <f t="shared" si="1"/>
        <v>205.21904763739178</v>
      </c>
      <c r="G6">
        <f t="shared" si="2"/>
        <v>0.12384205433240132</v>
      </c>
      <c r="H6">
        <f t="shared" si="3"/>
        <v>1983</v>
      </c>
      <c r="I6">
        <f t="shared" si="4"/>
        <v>1.2923707417577424</v>
      </c>
    </row>
    <row r="7" spans="1:17" x14ac:dyDescent="0.25">
      <c r="A7" s="1">
        <v>1984</v>
      </c>
      <c r="B7" s="2">
        <v>0.19666666699999999</v>
      </c>
      <c r="D7">
        <f t="shared" si="0"/>
        <v>0.1734751712800941</v>
      </c>
      <c r="F7">
        <f t="shared" si="1"/>
        <v>344.1747398197067</v>
      </c>
      <c r="G7">
        <f t="shared" si="2"/>
        <v>3.4116783742910231E-2</v>
      </c>
      <c r="H7">
        <f t="shared" si="3"/>
        <v>1984</v>
      </c>
      <c r="I7">
        <f t="shared" si="4"/>
        <v>1.2930472827136821</v>
      </c>
      <c r="K7" t="s">
        <v>3</v>
      </c>
      <c r="L7" t="s">
        <v>4</v>
      </c>
      <c r="N7" t="s">
        <v>11</v>
      </c>
      <c r="Q7" t="s">
        <v>9</v>
      </c>
    </row>
    <row r="8" spans="1:17" x14ac:dyDescent="0.25">
      <c r="A8" s="3">
        <v>1985</v>
      </c>
      <c r="B8" s="4">
        <v>-0.40333333300000002</v>
      </c>
      <c r="D8">
        <f t="shared" si="0"/>
        <v>0.25673620700127242</v>
      </c>
      <c r="F8">
        <f t="shared" si="1"/>
        <v>509.62137089752576</v>
      </c>
      <c r="G8">
        <f t="shared" si="2"/>
        <v>-0.10355027007160114</v>
      </c>
      <c r="H8">
        <f t="shared" si="3"/>
        <v>1985</v>
      </c>
      <c r="I8">
        <f t="shared" si="4"/>
        <v>1.2937238236696218</v>
      </c>
      <c r="K8">
        <f>SLOPE(G2:G44,F2:F44)</f>
        <v>6.7654095593977785E-4</v>
      </c>
      <c r="L8">
        <f>INTERCEPT(G2:G44,F2:F44)</f>
        <v>-4.9209973870837143E-2</v>
      </c>
    </row>
    <row r="9" spans="1:17" x14ac:dyDescent="0.25">
      <c r="A9" s="1">
        <v>1986</v>
      </c>
      <c r="B9" s="2">
        <v>9.6666666999999998E-2</v>
      </c>
      <c r="D9">
        <f t="shared" si="0"/>
        <v>0.34847330183407005</v>
      </c>
      <c r="F9">
        <f t="shared" si="1"/>
        <v>692.06797744246308</v>
      </c>
      <c r="G9">
        <f t="shared" si="2"/>
        <v>3.368575262678454E-2</v>
      </c>
      <c r="H9">
        <f t="shared" si="3"/>
        <v>1986</v>
      </c>
      <c r="I9">
        <f t="shared" si="4"/>
        <v>1.2944003646255617</v>
      </c>
    </row>
    <row r="10" spans="1:17" x14ac:dyDescent="0.25">
      <c r="A10" s="3">
        <v>1987</v>
      </c>
      <c r="B10" s="4">
        <v>-0.40333333300000002</v>
      </c>
      <c r="D10">
        <f t="shared" si="0"/>
        <v>0.44379092696753636</v>
      </c>
      <c r="F10">
        <f t="shared" si="1"/>
        <v>881.81257188449479</v>
      </c>
      <c r="G10">
        <f t="shared" si="2"/>
        <v>-0.17899567372897604</v>
      </c>
      <c r="H10">
        <f t="shared" si="3"/>
        <v>1987</v>
      </c>
      <c r="I10">
        <f t="shared" si="4"/>
        <v>1.2950769055815015</v>
      </c>
    </row>
    <row r="11" spans="1:17" x14ac:dyDescent="0.25">
      <c r="A11" s="1">
        <v>1988</v>
      </c>
      <c r="B11" s="2">
        <v>1.296666667</v>
      </c>
      <c r="D11">
        <f t="shared" si="0"/>
        <v>0.53818334009150659</v>
      </c>
      <c r="F11">
        <f t="shared" si="1"/>
        <v>1069.9084801019151</v>
      </c>
      <c r="G11">
        <f t="shared" si="2"/>
        <v>0.6978443978313813</v>
      </c>
      <c r="H11">
        <f t="shared" si="3"/>
        <v>1988</v>
      </c>
      <c r="I11">
        <f t="shared" si="4"/>
        <v>1.2957534465374412</v>
      </c>
    </row>
    <row r="12" spans="1:17" x14ac:dyDescent="0.25">
      <c r="A12" s="3">
        <v>1989</v>
      </c>
      <c r="B12" s="4">
        <v>1.6966666669999999</v>
      </c>
      <c r="D12">
        <f t="shared" si="0"/>
        <v>0.62783555893991005</v>
      </c>
      <c r="F12">
        <f t="shared" si="1"/>
        <v>1248.7649267314812</v>
      </c>
      <c r="G12">
        <f t="shared" si="2"/>
        <v>1.0652276652106591</v>
      </c>
      <c r="H12">
        <f t="shared" si="3"/>
        <v>1989</v>
      </c>
      <c r="I12">
        <f t="shared" si="4"/>
        <v>1.2964299874933811</v>
      </c>
    </row>
    <row r="13" spans="1:17" x14ac:dyDescent="0.25">
      <c r="A13" s="1">
        <v>1990</v>
      </c>
      <c r="B13" s="2">
        <v>1.6966666669999999</v>
      </c>
      <c r="D13">
        <f t="shared" si="0"/>
        <v>0.70978074547855052</v>
      </c>
      <c r="F13">
        <f t="shared" si="1"/>
        <v>1412.4636835023155</v>
      </c>
      <c r="G13">
        <f t="shared" si="2"/>
        <v>1.2042613317318676</v>
      </c>
      <c r="H13">
        <f t="shared" si="3"/>
        <v>1990</v>
      </c>
      <c r="I13">
        <f t="shared" si="4"/>
        <v>1.2971065284493208</v>
      </c>
    </row>
    <row r="14" spans="1:17" x14ac:dyDescent="0.25">
      <c r="A14" s="3">
        <v>1991</v>
      </c>
      <c r="B14" s="4">
        <v>0.49666666700000001</v>
      </c>
      <c r="D14">
        <f t="shared" si="0"/>
        <v>0.78194982669083335</v>
      </c>
      <c r="F14">
        <f t="shared" si="1"/>
        <v>1556.8621049414492</v>
      </c>
      <c r="G14">
        <f t="shared" si="2"/>
        <v>0.38836841418376383</v>
      </c>
      <c r="H14">
        <f t="shared" si="3"/>
        <v>1991</v>
      </c>
      <c r="I14">
        <f t="shared" si="4"/>
        <v>1.2977830694052606</v>
      </c>
    </row>
    <row r="15" spans="1:17" x14ac:dyDescent="0.25">
      <c r="A15" s="1">
        <v>1992</v>
      </c>
      <c r="B15" s="2">
        <v>1.596666667</v>
      </c>
      <c r="D15">
        <f t="shared" si="0"/>
        <v>0.84314369551609458</v>
      </c>
      <c r="F15">
        <f t="shared" si="1"/>
        <v>1679.5422414680604</v>
      </c>
      <c r="G15">
        <f t="shared" si="2"/>
        <v>1.3462194341217457</v>
      </c>
      <c r="H15">
        <f t="shared" si="3"/>
        <v>1992</v>
      </c>
      <c r="I15">
        <f t="shared" si="4"/>
        <v>1.2984596103612003</v>
      </c>
    </row>
    <row r="16" spans="1:17" x14ac:dyDescent="0.25">
      <c r="A16" s="3">
        <v>1993</v>
      </c>
      <c r="B16" s="4">
        <v>0.69666666700000002</v>
      </c>
      <c r="D16">
        <f t="shared" si="0"/>
        <v>0.89295330996291233</v>
      </c>
      <c r="F16">
        <f t="shared" si="1"/>
        <v>1779.6559467560842</v>
      </c>
      <c r="G16">
        <f t="shared" si="2"/>
        <v>0.62209080623848001</v>
      </c>
      <c r="H16">
        <f t="shared" si="3"/>
        <v>1993</v>
      </c>
      <c r="I16">
        <f t="shared" si="4"/>
        <v>1.2991361513171402</v>
      </c>
    </row>
    <row r="17" spans="1:9" x14ac:dyDescent="0.25">
      <c r="A17" s="1">
        <v>1994</v>
      </c>
      <c r="B17" s="2">
        <v>1.8966666670000001</v>
      </c>
      <c r="D17">
        <f t="shared" si="0"/>
        <v>0.93164843975409684</v>
      </c>
      <c r="F17">
        <f t="shared" si="1"/>
        <v>1857.7069888696692</v>
      </c>
      <c r="G17">
        <f t="shared" si="2"/>
        <v>1.7670265410441532</v>
      </c>
      <c r="H17">
        <f t="shared" si="3"/>
        <v>1994</v>
      </c>
      <c r="I17">
        <f t="shared" si="4"/>
        <v>1.2998126922730799</v>
      </c>
    </row>
    <row r="18" spans="1:9" x14ac:dyDescent="0.25">
      <c r="A18" s="3">
        <v>1995</v>
      </c>
      <c r="B18" s="4">
        <v>1.096666667</v>
      </c>
      <c r="D18">
        <f t="shared" si="0"/>
        <v>0.9600516980609255</v>
      </c>
      <c r="F18">
        <f t="shared" si="1"/>
        <v>1915.3031376315464</v>
      </c>
      <c r="G18">
        <f t="shared" si="2"/>
        <v>1.0528566958601655</v>
      </c>
      <c r="H18">
        <f t="shared" si="3"/>
        <v>1995</v>
      </c>
      <c r="I18">
        <f t="shared" si="4"/>
        <v>1.3004892332290197</v>
      </c>
    </row>
    <row r="19" spans="1:9" x14ac:dyDescent="0.25">
      <c r="A19" s="1">
        <v>1996</v>
      </c>
      <c r="B19" s="2">
        <v>-0.60333333300000003</v>
      </c>
      <c r="D19">
        <f t="shared" si="0"/>
        <v>0.97941084095163367</v>
      </c>
      <c r="F19">
        <f t="shared" si="1"/>
        <v>1954.9040385394608</v>
      </c>
      <c r="G19">
        <f t="shared" si="2"/>
        <v>-0.59091120704768207</v>
      </c>
      <c r="H19">
        <f t="shared" si="3"/>
        <v>1996</v>
      </c>
      <c r="I19">
        <f t="shared" si="4"/>
        <v>1.3011657741849594</v>
      </c>
    </row>
    <row r="20" spans="1:9" x14ac:dyDescent="0.25">
      <c r="A20" s="3">
        <v>1997</v>
      </c>
      <c r="B20" s="4">
        <v>1.096666667</v>
      </c>
      <c r="D20">
        <f t="shared" si="0"/>
        <v>0.99127911911319355</v>
      </c>
      <c r="F20">
        <f t="shared" si="1"/>
        <v>1979.5844008690476</v>
      </c>
      <c r="G20">
        <f t="shared" si="2"/>
        <v>1.0871027676245619</v>
      </c>
      <c r="H20">
        <f t="shared" si="3"/>
        <v>1997</v>
      </c>
      <c r="I20">
        <f t="shared" si="4"/>
        <v>1.3018423151408993</v>
      </c>
    </row>
    <row r="21" spans="1:9" x14ac:dyDescent="0.25">
      <c r="A21" s="1">
        <v>1998</v>
      </c>
      <c r="B21" s="2">
        <v>1.296666667</v>
      </c>
      <c r="D21">
        <f t="shared" si="0"/>
        <v>0.9974107252059865</v>
      </c>
      <c r="F21">
        <f t="shared" si="1"/>
        <v>1992.826628961561</v>
      </c>
      <c r="G21">
        <f t="shared" si="2"/>
        <v>1.2933092406828994</v>
      </c>
      <c r="H21">
        <f t="shared" si="3"/>
        <v>1998</v>
      </c>
      <c r="I21">
        <f t="shared" si="4"/>
        <v>1.302518856096839</v>
      </c>
    </row>
    <row r="22" spans="1:9" x14ac:dyDescent="0.25">
      <c r="A22" s="3">
        <v>1999</v>
      </c>
      <c r="B22" s="4">
        <v>1.6966666669999999</v>
      </c>
      <c r="D22">
        <f t="shared" si="0"/>
        <v>0.99967609587813833</v>
      </c>
      <c r="F22">
        <f t="shared" si="1"/>
        <v>1998.3525156603985</v>
      </c>
      <c r="G22">
        <f t="shared" si="2"/>
        <v>1.6961171096731333</v>
      </c>
      <c r="H22">
        <f t="shared" si="3"/>
        <v>1999</v>
      </c>
      <c r="I22">
        <f t="shared" si="4"/>
        <v>1.3031953970527788</v>
      </c>
    </row>
    <row r="23" spans="1:9" x14ac:dyDescent="0.25">
      <c r="A23" s="1">
        <v>2000</v>
      </c>
      <c r="B23" s="2">
        <v>2.096666667</v>
      </c>
      <c r="D23">
        <f t="shared" si="0"/>
        <v>1</v>
      </c>
      <c r="F23">
        <f t="shared" si="1"/>
        <v>2000</v>
      </c>
      <c r="G23">
        <f t="shared" si="2"/>
        <v>2.096666667</v>
      </c>
      <c r="H23">
        <f t="shared" si="3"/>
        <v>2000</v>
      </c>
      <c r="I23" s="5">
        <f t="shared" si="4"/>
        <v>1.3038719380087185</v>
      </c>
    </row>
    <row r="24" spans="1:9" x14ac:dyDescent="0.25">
      <c r="A24" s="3">
        <v>2001</v>
      </c>
      <c r="B24" s="4">
        <v>1.1966666669999999</v>
      </c>
      <c r="D24">
        <f t="shared" si="0"/>
        <v>0.99967609587813833</v>
      </c>
      <c r="F24">
        <f t="shared" si="1"/>
        <v>2000.3518678521548</v>
      </c>
      <c r="G24">
        <f t="shared" si="2"/>
        <v>1.1962790617340642</v>
      </c>
      <c r="H24">
        <f t="shared" si="3"/>
        <v>2001</v>
      </c>
      <c r="I24">
        <f t="shared" si="4"/>
        <v>1.3045484789646584</v>
      </c>
    </row>
    <row r="25" spans="1:9" x14ac:dyDescent="0.25">
      <c r="A25" s="1">
        <v>2002</v>
      </c>
      <c r="B25" s="2">
        <v>1.796666667</v>
      </c>
      <c r="D25">
        <f t="shared" si="0"/>
        <v>0.9974107252059865</v>
      </c>
      <c r="F25">
        <f t="shared" si="1"/>
        <v>1996.8162718623851</v>
      </c>
      <c r="G25">
        <f t="shared" si="2"/>
        <v>1.7920146032858926</v>
      </c>
      <c r="H25">
        <f t="shared" si="3"/>
        <v>2002</v>
      </c>
      <c r="I25">
        <f t="shared" si="4"/>
        <v>1.3052250199205981</v>
      </c>
    </row>
    <row r="26" spans="1:9" x14ac:dyDescent="0.25">
      <c r="A26" s="3">
        <v>2003</v>
      </c>
      <c r="B26" s="4">
        <v>1.596666667</v>
      </c>
      <c r="D26">
        <f t="shared" si="0"/>
        <v>0.99127911911319355</v>
      </c>
      <c r="F26">
        <f t="shared" si="1"/>
        <v>1985.5320755837267</v>
      </c>
      <c r="G26">
        <f t="shared" si="2"/>
        <v>1.5827423271811587</v>
      </c>
      <c r="H26">
        <f t="shared" si="3"/>
        <v>2003</v>
      </c>
      <c r="I26">
        <f t="shared" si="4"/>
        <v>1.3059015608765379</v>
      </c>
    </row>
    <row r="27" spans="1:9" x14ac:dyDescent="0.25">
      <c r="A27" s="1">
        <v>2004</v>
      </c>
      <c r="B27" s="2">
        <v>1.096666667</v>
      </c>
      <c r="D27">
        <f t="shared" si="0"/>
        <v>0.97941084095163367</v>
      </c>
      <c r="F27">
        <f t="shared" si="1"/>
        <v>1962.7393252670738</v>
      </c>
      <c r="G27">
        <f t="shared" si="2"/>
        <v>1.0740872225700953</v>
      </c>
      <c r="H27">
        <f t="shared" si="3"/>
        <v>2004</v>
      </c>
      <c r="I27">
        <f t="shared" si="4"/>
        <v>1.3065781018324776</v>
      </c>
    </row>
    <row r="28" spans="1:9" x14ac:dyDescent="0.25">
      <c r="A28" s="3">
        <v>2005</v>
      </c>
      <c r="B28" s="4">
        <v>1.1966666669999999</v>
      </c>
      <c r="D28">
        <f t="shared" si="0"/>
        <v>0.9600516980609255</v>
      </c>
      <c r="F28">
        <f t="shared" si="1"/>
        <v>1924.9036546121556</v>
      </c>
      <c r="G28">
        <f t="shared" si="2"/>
        <v>1.1488618656662579</v>
      </c>
      <c r="H28">
        <f t="shared" si="3"/>
        <v>2005</v>
      </c>
      <c r="I28">
        <f t="shared" si="4"/>
        <v>1.3072546427884175</v>
      </c>
    </row>
    <row r="29" spans="1:9" x14ac:dyDescent="0.25">
      <c r="A29" s="1">
        <v>2006</v>
      </c>
      <c r="B29" s="2">
        <v>1.6966666669999999</v>
      </c>
      <c r="D29">
        <f t="shared" si="0"/>
        <v>0.93164843975409684</v>
      </c>
      <c r="F29">
        <f t="shared" si="1"/>
        <v>1868.8867701467182</v>
      </c>
      <c r="G29">
        <f t="shared" si="2"/>
        <v>1.5806968530933336</v>
      </c>
      <c r="H29">
        <f t="shared" si="3"/>
        <v>2006</v>
      </c>
      <c r="I29">
        <f t="shared" si="4"/>
        <v>1.3079311837443572</v>
      </c>
    </row>
    <row r="30" spans="1:9" x14ac:dyDescent="0.25">
      <c r="A30" s="3">
        <v>2007</v>
      </c>
      <c r="B30" s="4">
        <v>2.096666667</v>
      </c>
      <c r="D30">
        <f t="shared" si="0"/>
        <v>0.89295330996291233</v>
      </c>
      <c r="F30">
        <f t="shared" si="1"/>
        <v>1792.1572930955651</v>
      </c>
      <c r="G30">
        <f t="shared" si="2"/>
        <v>1.8722254401865572</v>
      </c>
      <c r="H30">
        <f t="shared" si="3"/>
        <v>2007</v>
      </c>
      <c r="I30">
        <f t="shared" si="4"/>
        <v>1.308607724700297</v>
      </c>
    </row>
    <row r="31" spans="1:9" x14ac:dyDescent="0.25">
      <c r="A31" s="1">
        <v>2008</v>
      </c>
      <c r="B31" s="2">
        <v>1.6966666669999999</v>
      </c>
      <c r="D31">
        <f t="shared" si="0"/>
        <v>0.84314369551609458</v>
      </c>
      <c r="F31">
        <f t="shared" si="1"/>
        <v>1693.0325405963179</v>
      </c>
      <c r="G31">
        <f t="shared" si="2"/>
        <v>1.430533803673355</v>
      </c>
      <c r="H31">
        <f t="shared" si="3"/>
        <v>2008</v>
      </c>
      <c r="I31">
        <f t="shared" si="4"/>
        <v>1.3092842656562367</v>
      </c>
    </row>
    <row r="32" spans="1:9" x14ac:dyDescent="0.25">
      <c r="A32" s="3">
        <v>2009</v>
      </c>
      <c r="B32" s="4">
        <v>1.3966666670000001</v>
      </c>
      <c r="D32">
        <f t="shared" si="0"/>
        <v>0.78194982669083335</v>
      </c>
      <c r="F32">
        <f t="shared" si="1"/>
        <v>1570.9372018218842</v>
      </c>
      <c r="G32">
        <f t="shared" si="2"/>
        <v>1.0921232582055138</v>
      </c>
      <c r="H32">
        <f t="shared" si="3"/>
        <v>2009</v>
      </c>
      <c r="I32">
        <f t="shared" si="4"/>
        <v>1.3099608066121766</v>
      </c>
    </row>
    <row r="33" spans="1:9" x14ac:dyDescent="0.25">
      <c r="A33" s="1">
        <v>2010</v>
      </c>
      <c r="B33" s="2">
        <v>-3.333333E-3</v>
      </c>
      <c r="D33">
        <f t="shared" si="0"/>
        <v>0.70978074547855052</v>
      </c>
      <c r="F33">
        <f t="shared" si="1"/>
        <v>1426.6592984118865</v>
      </c>
      <c r="G33">
        <f t="shared" si="2"/>
        <v>-2.3659355816682531E-3</v>
      </c>
      <c r="H33">
        <f t="shared" si="3"/>
        <v>2010</v>
      </c>
      <c r="I33">
        <f t="shared" si="4"/>
        <v>1.3106373475681163</v>
      </c>
    </row>
    <row r="34" spans="1:9" x14ac:dyDescent="0.25">
      <c r="A34" s="3">
        <v>2011</v>
      </c>
      <c r="B34" s="4">
        <v>1.796666667</v>
      </c>
      <c r="D34">
        <f t="shared" si="0"/>
        <v>0.62783555893991005</v>
      </c>
      <c r="F34">
        <f t="shared" si="1"/>
        <v>1262.5773090281591</v>
      </c>
      <c r="G34">
        <f t="shared" si="2"/>
        <v>1.1280112211046502</v>
      </c>
      <c r="H34">
        <f t="shared" si="3"/>
        <v>2011</v>
      </c>
      <c r="I34">
        <f t="shared" si="4"/>
        <v>1.3113138885240561</v>
      </c>
    </row>
    <row r="35" spans="1:9" x14ac:dyDescent="0.25">
      <c r="A35" s="1">
        <v>2012</v>
      </c>
      <c r="B35" s="2">
        <v>1.296666667</v>
      </c>
      <c r="D35">
        <f t="shared" si="0"/>
        <v>0.53818334009150659</v>
      </c>
      <c r="F35">
        <f t="shared" si="1"/>
        <v>1082.8248802641112</v>
      </c>
      <c r="G35">
        <f t="shared" si="2"/>
        <v>0.6978443978313813</v>
      </c>
      <c r="H35">
        <f t="shared" si="3"/>
        <v>2012</v>
      </c>
      <c r="I35">
        <f t="shared" si="4"/>
        <v>1.311990429479996</v>
      </c>
    </row>
    <row r="36" spans="1:9" x14ac:dyDescent="0.25">
      <c r="A36" s="3">
        <v>2013</v>
      </c>
      <c r="B36" s="4">
        <v>0.89666666699999997</v>
      </c>
      <c r="D36">
        <f t="shared" si="0"/>
        <v>0.44379092696753636</v>
      </c>
      <c r="F36">
        <f t="shared" si="1"/>
        <v>893.35113598565067</v>
      </c>
      <c r="G36">
        <f t="shared" si="2"/>
        <v>0.39793253132882123</v>
      </c>
      <c r="H36">
        <f t="shared" si="3"/>
        <v>2013</v>
      </c>
      <c r="I36">
        <f t="shared" si="4"/>
        <v>1.3126669704359357</v>
      </c>
    </row>
    <row r="37" spans="1:9" x14ac:dyDescent="0.25">
      <c r="A37" s="1">
        <v>2014</v>
      </c>
      <c r="B37" s="2">
        <v>2.496666667</v>
      </c>
      <c r="D37">
        <f t="shared" si="0"/>
        <v>0.34847330183407005</v>
      </c>
      <c r="F37">
        <f t="shared" si="1"/>
        <v>701.8252298938171</v>
      </c>
      <c r="G37">
        <f t="shared" si="2"/>
        <v>0.8700216770285526</v>
      </c>
      <c r="H37">
        <f t="shared" si="3"/>
        <v>2014</v>
      </c>
      <c r="I37">
        <f t="shared" si="4"/>
        <v>1.3133435113918754</v>
      </c>
    </row>
    <row r="38" spans="1:9" x14ac:dyDescent="0.25">
      <c r="A38" s="3">
        <v>2015</v>
      </c>
      <c r="B38" s="4">
        <v>2.096666667</v>
      </c>
      <c r="D38">
        <f t="shared" si="0"/>
        <v>0.25673620700127242</v>
      </c>
      <c r="F38">
        <f t="shared" si="1"/>
        <v>517.32345710756397</v>
      </c>
      <c r="G38">
        <f t="shared" si="2"/>
        <v>0.53829024743157994</v>
      </c>
      <c r="H38">
        <f t="shared" si="3"/>
        <v>2015</v>
      </c>
      <c r="I38">
        <f t="shared" si="4"/>
        <v>1.3140200523478152</v>
      </c>
    </row>
    <row r="39" spans="1:9" x14ac:dyDescent="0.25">
      <c r="A39" s="1">
        <v>2016</v>
      </c>
      <c r="B39" s="2">
        <v>1.6966666669999999</v>
      </c>
      <c r="D39">
        <f t="shared" si="0"/>
        <v>0.1734751712800941</v>
      </c>
      <c r="F39">
        <f t="shared" si="1"/>
        <v>349.72594530066971</v>
      </c>
      <c r="G39">
        <f t="shared" si="2"/>
        <v>0.29432954066305134</v>
      </c>
      <c r="H39">
        <f t="shared" si="3"/>
        <v>2016</v>
      </c>
      <c r="I39">
        <f t="shared" si="4"/>
        <v>1.3146965933037551</v>
      </c>
    </row>
    <row r="40" spans="1:9" x14ac:dyDescent="0.25">
      <c r="A40" s="3">
        <v>2017</v>
      </c>
      <c r="B40" s="4">
        <v>1.796666667</v>
      </c>
      <c r="D40">
        <f t="shared" si="0"/>
        <v>0.10348918186454452</v>
      </c>
      <c r="F40">
        <f t="shared" si="1"/>
        <v>208.7376798207863</v>
      </c>
      <c r="G40">
        <f t="shared" si="2"/>
        <v>0.18593556345112805</v>
      </c>
      <c r="H40">
        <f t="shared" si="3"/>
        <v>2017</v>
      </c>
      <c r="I40">
        <f t="shared" si="4"/>
        <v>1.3153731342596948</v>
      </c>
    </row>
    <row r="41" spans="1:9" x14ac:dyDescent="0.25">
      <c r="A41" s="1">
        <v>2018</v>
      </c>
      <c r="B41" s="2">
        <v>2.6966666670000001</v>
      </c>
      <c r="D41">
        <f t="shared" si="0"/>
        <v>5.0760840288700856E-2</v>
      </c>
      <c r="F41">
        <f t="shared" si="1"/>
        <v>102.43537570259832</v>
      </c>
      <c r="G41">
        <f t="shared" si="2"/>
        <v>0.13688506599545025</v>
      </c>
      <c r="H41">
        <f t="shared" si="3"/>
        <v>2018</v>
      </c>
      <c r="I41">
        <f t="shared" si="4"/>
        <v>1.3160496752156345</v>
      </c>
    </row>
    <row r="42" spans="1:9" x14ac:dyDescent="0.25">
      <c r="A42" s="3">
        <v>2019</v>
      </c>
      <c r="B42" s="4">
        <v>2.496666667</v>
      </c>
      <c r="D42">
        <f t="shared" si="0"/>
        <v>1.7447988109048775E-2</v>
      </c>
      <c r="F42">
        <f t="shared" si="1"/>
        <v>35.227487992169479</v>
      </c>
      <c r="G42">
        <f t="shared" si="2"/>
        <v>4.3561810318074434E-2</v>
      </c>
      <c r="H42">
        <f t="shared" si="3"/>
        <v>2019</v>
      </c>
      <c r="I42">
        <f t="shared" si="4"/>
        <v>1.3167262161715743</v>
      </c>
    </row>
    <row r="43" spans="1:9" x14ac:dyDescent="0.25">
      <c r="A43" s="1">
        <v>2020</v>
      </c>
      <c r="B43" s="2">
        <v>2.596666667</v>
      </c>
      <c r="D43">
        <f t="shared" si="0"/>
        <v>2.5244780976573611E-3</v>
      </c>
      <c r="F43">
        <f t="shared" si="1"/>
        <v>5.0994457572678691</v>
      </c>
      <c r="G43">
        <f t="shared" si="2"/>
        <v>6.5552281277584407E-3</v>
      </c>
      <c r="H43">
        <f t="shared" si="3"/>
        <v>2020</v>
      </c>
      <c r="I43">
        <f t="shared" si="4"/>
        <v>1.3174027571275142</v>
      </c>
    </row>
    <row r="44" spans="1:9" x14ac:dyDescent="0.25">
      <c r="A44" s="3">
        <v>2021</v>
      </c>
      <c r="B44" s="4">
        <v>1.3966666670000001</v>
      </c>
      <c r="D44">
        <f t="shared" si="0"/>
        <v>0</v>
      </c>
      <c r="F44">
        <f t="shared" si="1"/>
        <v>0</v>
      </c>
      <c r="G44">
        <f t="shared" si="2"/>
        <v>0</v>
      </c>
      <c r="H44">
        <f t="shared" si="3"/>
        <v>2021</v>
      </c>
      <c r="I44">
        <f t="shared" si="4"/>
        <v>1.3180792980834539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E E A A B Q S w M E F A A C A A g A k o j t W r d 5 r 4 y m A A A A 9 g A A A B I A H A B D b 2 5 m a W c v U G F j a 2 F n Z S 5 4 b W w g o h g A K K A U A A A A A A A A A A A A A A A A A A A A A A A A A A A A h Y 9 L D o I w G I S v Q r q n D y T B k J + y U H e S m J g Y t 0 2 p 0 A j F 0 G K 5 m w u P 5 B X E + N y 5 n J l v k p n b 5 Q r 5 2 D b B W f V W d y Z D D F M U K C O 7 U p s q Q 4 M 7 h H O U c 9 g I e R S V C i b Y 2 H S 0 O k O 1 c 6 e U E O 8 9 9 j P c 9 R W J K G V k X 6 y 3 s l a t C L W x T h i p 0 K d V / m 8 h D r v n G B 5 h F s e Y J Q m m Q N 4 m F N p 8 g W j a + 0 h / T F g M j R t 6 x U s V L l d A 3 h L I 6 w O / A 1 B L A w Q U A A I A C A C S i O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o j t W n 6 t J w 9 p A Q A A j g I A A B M A H A B G b 3 J t d W x h c y 9 T Z W N 0 a W 9 u M S 5 t I K I Y A C i g F A A A A A A A A A A A A A A A A A A A A A A A A A A A A I V Q 3 U 7 C M B i 9 J 9 k 7 N P V m J M 0 S i H o h 2 Q X Z Q N R o V K Z e M E N K + W B L u p b 0 h w i E t / E Z f A F e z M 6 B M x p i L 9 q v X 8 / 5 z j n V w E w u B R p W Z 6 v j N b y G z q i C K U q g W I x j F C I O x m s g t x 4 s c A 6 u E + l l E E t m C x D G 7 + c c g k g K 4 y 7 a x 9 F F + q R B 6 a 8 9 P a B 0 2 q c s G 9 9 S k 0 F 6 w / O C a p Z Z s 6 7 q c Z x W a g H T S 9 w k o x h c O z e g Q k w w Q Z H k t h A 6 b B P U E 0 x O c z E P W + 0 z d 3 2 w 0 s D Q r D i E d R n c S Q G v T V K 5 P s G D 3 U c G C s 1 B G z s z g A Z A p 6 C w C 5 L Q i Y P f K 1 k 4 b t X W f h W T o N G + 3 + V 8 y C i n S o d G 2 Z + D L 2 H 3 L h z H G U X J a l F P T B Q V e i Z V U T l 3 b 6 D 9 o 0 b I Z o O v a a a Q i 3 o l z P l p U B K 2 2 1 q o p z S Y d S n z 4 t R q n U d Y c M r g m X I L / l 8 / B A f l / 2 G y x 6 k D I Y E 3 Q z a 4 K 2 R B e Q 5 4 e z R T 6 9 9 Q v 7 y V Y b 7 n E m Q c C g l b T E C 5 Q F 4 j F 0 e F O p 9 Q S w E C L Q A U A A I A C A C S i O 1 a t 3 m v j K Y A A A D 2 A A A A E g A A A A A A A A A A A A A A A A A A A A A A Q 2 9 u Z m l n L 1 B h Y 2 t h Z 2 U u e G 1 s U E s B A i 0 A F A A C A A g A k o j t W g / K 6 a u k A A A A 6 Q A A A B M A A A A A A A A A A A A A A A A A 8 g A A A F t D b 2 5 0 Z W 5 0 X 1 R 5 c G V z X S 5 4 b W x Q S w E C L Q A U A A I A C A C S i O 1 a f q 0 n D 2 k B A A C O A g A A E w A A A A A A A A A A A A A A A A D j A Q A A R m 9 y b X V s Y X M v U 2 V j d G l v b j E u b V B L B Q Y A A A A A A w A D A M I A A A C Z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1 C g A A A A A A A F M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F 9 E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U 2 M T k y O T c t N T B h O C 0 0 N G Q z L T g 5 M W U t Z T I 5 O G Q w M j J h M m F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Z W 1 w X 0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z V D E 1 O j A 0 O j M 2 L j M 5 M D A 1 O D R a I i A v P j x F b n R y e S B U e X B l P S J G a W x s Q 2 9 s d W 1 u V H l w Z X M i I F Z h b H V l P S J z Q X d V P S I g L z 4 8 R W 5 0 c n k g V H l w Z T 0 i R m l s b E N v b H V t b k 5 h b W V z I i B W Y W x 1 Z T 0 i c 1 s m c X V v d D t K Y W h y I C Z x d W 9 0 O y w m c X V v d D t B b m 9 t Y W x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b X B f R C 9 B d X R v U m V t b 3 Z l Z E N v b H V t b n M x L n t K Y W h y I C w w f S Z x d W 9 0 O y w m c X V v d D t T Z W N 0 a W 9 u M S 9 U Z W 1 w X 0 Q v Q X V 0 b 1 J l b W 9 2 Z W R D b 2 x 1 b W 5 z M S 5 7 Q W 5 v b W F s a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V t c F 9 E L 0 F 1 d G 9 S Z W 1 v d m V k Q 2 9 s d W 1 u c z E u e 0 p h a H I g L D B 9 J n F 1 b 3 Q 7 L C Z x d W 9 0 O 1 N l Y 3 R p b 2 4 x L 1 R l b X B f R C 9 B d X R v U m V t b 3 Z l Z E N v b H V t b n M x L n t B b m 9 t Y W x p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V t c F 9 E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f R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X 0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F 9 E L 0 V y c 2 V 0 e n R l c i U y M F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X 0 Q v R 2 U l Q z M l Q T R u Z G V y d G V y J T I w V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0 w I e k r D B 3 R a T s x i V 6 0 l V N A A A A A A I A A A A A A B B m A A A A A Q A A I A A A A B 7 t U L F / M 3 U 4 a 3 + h u m V 1 k d + e Q 9 M A E j c 8 w Z x l f q 9 0 U / u u A A A A A A 6 A A A A A A g A A I A A A A P G B U T e w X 2 d W p r I u Q 8 x G 2 j m h 9 v 3 + L 3 N 9 h c r 8 d P U D D u J B U A A A A N n p 9 h l r Q 6 Z E m s W z 8 R 8 L I d O y p c I f u H 1 O Q R p J A u p j b D f I 7 Q F M q c P X w 9 k R t q w u V j / 9 + G b J B 4 o o Z 7 1 A T l t Y 4 h x z Q M u B 6 N L B l h 1 p W 8 2 B f v j k + G r Q Q A A A A I U t v k E p z 3 + c f 9 s G 4 r E Q z d 9 Q 1 P 7 q 2 7 e D H K O q M m r 8 f 0 6 U b y 4 Y z u z C 8 U r c 4 H g l L S J O t A S k p j k 1 d z g y L 3 Z w 0 s T X y B Q = < / D a t a M a s h u p > 
</file>

<file path=customXml/itemProps1.xml><?xml version="1.0" encoding="utf-8"?>
<ds:datastoreItem xmlns:ds="http://schemas.openxmlformats.org/officeDocument/2006/customXml" ds:itemID="{0F8642F1-F66E-46D7-9AB5-470467F53A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Temp_D</vt:lpstr>
      <vt:lpstr>LOESS_1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Antonius Warmeling</dc:creator>
  <cp:lastModifiedBy>Antonius Warmeling</cp:lastModifiedBy>
  <dcterms:created xsi:type="dcterms:W3CDTF">2025-07-13T15:01:22Z</dcterms:created>
  <dcterms:modified xsi:type="dcterms:W3CDTF">2025-10-03T15:54:00Z</dcterms:modified>
</cp:coreProperties>
</file>