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 activeTab="1"/>
  </bookViews>
  <sheets>
    <sheet name="Info" sheetId="9" r:id="rId1"/>
    <sheet name="dHondt" sheetId="4" r:id="rId2"/>
  </sheets>
  <calcPr calcId="145621"/>
</workbook>
</file>

<file path=xl/calcChain.xml><?xml version="1.0" encoding="utf-8"?>
<calcChain xmlns="http://schemas.openxmlformats.org/spreadsheetml/2006/main">
  <c r="C35" i="4" l="1"/>
  <c r="B35" i="4"/>
  <c r="C23" i="4"/>
  <c r="B23" i="4"/>
  <c r="C33" i="4" l="1"/>
  <c r="C30" i="4"/>
  <c r="B31" i="4"/>
  <c r="C31" i="4" s="1"/>
  <c r="B32" i="4"/>
  <c r="C32" i="4" s="1"/>
  <c r="B33" i="4"/>
  <c r="B34" i="4"/>
  <c r="C34" i="4" s="1"/>
  <c r="B30" i="4"/>
  <c r="C21" i="4"/>
  <c r="B21" i="4"/>
  <c r="B12" i="4"/>
  <c r="C36" i="4" l="1"/>
  <c r="B16" i="4"/>
  <c r="B20" i="4" l="1"/>
  <c r="C20" i="4" s="1"/>
  <c r="B22" i="4"/>
  <c r="C22" i="4" s="1"/>
  <c r="B18" i="4"/>
  <c r="C18" i="4" s="1"/>
  <c r="B19" i="4"/>
  <c r="C19" i="4" s="1"/>
  <c r="C24" i="4" l="1"/>
  <c r="A28" i="4" l="1"/>
  <c r="A27" i="4"/>
  <c r="C25" i="4"/>
</calcChain>
</file>

<file path=xl/sharedStrings.xml><?xml version="1.0" encoding="utf-8"?>
<sst xmlns="http://schemas.openxmlformats.org/spreadsheetml/2006/main" count="56" uniqueCount="42">
  <si>
    <t>Saarland</t>
  </si>
  <si>
    <t>CDU</t>
  </si>
  <si>
    <t>SPD</t>
  </si>
  <si>
    <t>AFD</t>
  </si>
  <si>
    <t>Summe</t>
  </si>
  <si>
    <t xml:space="preserve">zu vergeben: </t>
  </si>
  <si>
    <t>pro Sitz</t>
  </si>
  <si>
    <t>Stimmen</t>
  </si>
  <si>
    <t>Grüne</t>
  </si>
  <si>
    <t xml:space="preserve">siehe </t>
  </si>
  <si>
    <t>Sitze</t>
  </si>
  <si>
    <t xml:space="preserve">Auswertung nach d'Hondt (Divisorverfahren nach Abrundung) </t>
  </si>
  <si>
    <t xml:space="preserve">abgerundet </t>
  </si>
  <si>
    <t>https://www.wahlrecht.de/verfahren/dhondt.html</t>
  </si>
  <si>
    <t>Parteien mit mindestens 5 %</t>
  </si>
  <si>
    <t>Stimmenzahl</t>
  </si>
  <si>
    <t>FDP</t>
  </si>
  <si>
    <t>ohne Überhangmandate</t>
  </si>
  <si>
    <t>(probieren!!)</t>
  </si>
  <si>
    <t>Niedersachsen</t>
  </si>
  <si>
    <t>Sachsen</t>
  </si>
  <si>
    <t xml:space="preserve">wird genutzt in </t>
  </si>
  <si>
    <t>Achtung: nur gelbe Zellen ändern</t>
  </si>
  <si>
    <t>Linke</t>
  </si>
  <si>
    <t>Sitzverteilungsverfahren für Landtagswahlen</t>
  </si>
  <si>
    <t>https://www.wahlrecht.de/verfahren/</t>
  </si>
  <si>
    <t xml:space="preserve">alles zu Wahlen, Wahlrecht und Wahlsysteme: </t>
  </si>
  <si>
    <t>https://www.wahlrecht.de</t>
  </si>
  <si>
    <t xml:space="preserve">Welches Verfahren wird verwendet? </t>
  </si>
  <si>
    <t>https://www.wahlrecht.de/landtage/index.htm</t>
  </si>
  <si>
    <r>
      <t xml:space="preserve">Um detaillierte Angaben zum Wahlecht zu bekommen, bitte auf den </t>
    </r>
    <r>
      <rPr>
        <sz val="11"/>
        <color theme="5"/>
        <rFont val="Calibri"/>
        <family val="2"/>
        <scheme val="minor"/>
      </rPr>
      <t>Namen des Bundeslandes</t>
    </r>
    <r>
      <rPr>
        <sz val="11"/>
        <color theme="1"/>
        <rFont val="Calibri"/>
        <family val="2"/>
        <scheme val="minor"/>
      </rPr>
      <t xml:space="preserve"> klicken!!</t>
    </r>
  </si>
  <si>
    <r>
      <t xml:space="preserve">Die </t>
    </r>
    <r>
      <rPr>
        <sz val="11"/>
        <color theme="5"/>
        <rFont val="Calibri"/>
        <family val="2"/>
        <scheme val="minor"/>
      </rPr>
      <t xml:space="preserve">Überhangmandate </t>
    </r>
    <r>
      <rPr>
        <sz val="11"/>
        <color theme="1"/>
        <rFont val="Calibri"/>
        <family val="2"/>
        <scheme val="minor"/>
      </rPr>
      <t xml:space="preserve">werden hier zunächst nicht berechnet. </t>
    </r>
  </si>
  <si>
    <r>
      <t xml:space="preserve">Das kann aber auch geschehen, dazu muss man sich allerdings </t>
    </r>
    <r>
      <rPr>
        <sz val="11"/>
        <color theme="5"/>
        <rFont val="Calibri"/>
        <family val="2"/>
        <scheme val="minor"/>
      </rPr>
      <t>die genauen Regelungen</t>
    </r>
    <r>
      <rPr>
        <sz val="11"/>
        <color theme="1"/>
        <rFont val="Calibri"/>
        <family val="2"/>
        <scheme val="minor"/>
      </rPr>
      <t xml:space="preserve"> anschauen. </t>
    </r>
  </si>
  <si>
    <t>grundlegende Informationen:</t>
  </si>
  <si>
    <t>mindestens</t>
  </si>
  <si>
    <t xml:space="preserve">(nur zur Orientierung) </t>
  </si>
  <si>
    <t>Sitzverteilungsverfahren nach der Bundestagswahl</t>
  </si>
  <si>
    <t>Beispielrechnung für die bundestagswahl 2017:</t>
  </si>
  <si>
    <t>https://www.bundeswahlleiter.de/dam/jcr/05c1185a-173f-4bab-80d6-51027c94b1bc/bwg2021_mustersitzberechnung_ergebnis2017.pdf</t>
  </si>
  <si>
    <t>SPD hat 5 Mandate mehr, daher wird die Gesamtsitzezahl auf 145 erhöht</t>
  </si>
  <si>
    <t>Es gibt keine Verteilung von 145 Sitzen, die der SPD die 57 Stimmen garantiert.</t>
  </si>
  <si>
    <t xml:space="preserve">erst bei 146 Sitzen ist das gewährleistet.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</si>
</sst>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3" fillId="0" borderId="0" xfId="1"/>
    <xf numFmtId="0" fontId="1" fillId="0" borderId="0" xfId="0" applyFont="1"/>
    <xf numFmtId="10" fontId="0" fillId="0" borderId="0" xfId="0" applyNumberFormat="1"/>
    <xf numFmtId="0" fontId="4" fillId="0" borderId="0" xfId="0" applyFont="1"/>
    <xf numFmtId="0" fontId="5" fillId="0" borderId="0" xfId="0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/>
    <xf numFmtId="0" fontId="6" fillId="0" borderId="0" xfId="1" applyFont="1"/>
    <xf numFmtId="1" fontId="0" fillId="2" borderId="0" xfId="0" applyNumberFormat="1" applyFill="1"/>
    <xf numFmtId="0" fontId="0" fillId="2" borderId="0" xfId="0" applyFill="1"/>
    <xf numFmtId="0" fontId="2" fillId="0" borderId="0" xfId="0" applyFont="1"/>
    <xf numFmtId="0" fontId="0" fillId="0" borderId="0" xfId="0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hlrecht.de/landtage/index.htm" TargetMode="External"/><Relationship Id="rId2" Type="http://schemas.openxmlformats.org/officeDocument/2006/relationships/hyperlink" Target="https://www.wahlrecht.de/" TargetMode="External"/><Relationship Id="rId1" Type="http://schemas.openxmlformats.org/officeDocument/2006/relationships/hyperlink" Target="https://www.wahlrecht.de/verfahr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undeswahlleiter.de/dam/jcr/05c1185a-173f-4bab-80d6-51027c94b1bc/bwg2021_mustersitzberechnung_ergebnis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hlrecht.de/verfahren/dhond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0" sqref="A10"/>
    </sheetView>
  </sheetViews>
  <sheetFormatPr baseColWidth="10" defaultRowHeight="15" x14ac:dyDescent="0.25"/>
  <sheetData>
    <row r="1" spans="1:7" x14ac:dyDescent="0.25">
      <c r="A1" s="20" t="s">
        <v>24</v>
      </c>
    </row>
    <row r="2" spans="1:7" x14ac:dyDescent="0.25">
      <c r="D2" t="s">
        <v>33</v>
      </c>
      <c r="G2" s="4" t="s">
        <v>25</v>
      </c>
    </row>
    <row r="3" spans="1:7" x14ac:dyDescent="0.25">
      <c r="C3" t="s">
        <v>26</v>
      </c>
      <c r="G3" s="4" t="s">
        <v>27</v>
      </c>
    </row>
    <row r="4" spans="1:7" x14ac:dyDescent="0.25">
      <c r="C4" t="s">
        <v>28</v>
      </c>
      <c r="G4" s="4" t="s">
        <v>29</v>
      </c>
    </row>
    <row r="5" spans="1:7" x14ac:dyDescent="0.25">
      <c r="C5" t="s">
        <v>30</v>
      </c>
    </row>
    <row r="7" spans="1:7" x14ac:dyDescent="0.25">
      <c r="C7" t="s">
        <v>31</v>
      </c>
    </row>
    <row r="8" spans="1:7" x14ac:dyDescent="0.25">
      <c r="C8" t="s">
        <v>32</v>
      </c>
    </row>
    <row r="10" spans="1:7" x14ac:dyDescent="0.25">
      <c r="A10" s="20" t="s">
        <v>36</v>
      </c>
    </row>
    <row r="12" spans="1:7" x14ac:dyDescent="0.25">
      <c r="B12" t="s">
        <v>37</v>
      </c>
      <c r="F12" s="4" t="s">
        <v>38</v>
      </c>
    </row>
  </sheetData>
  <hyperlinks>
    <hyperlink ref="G2" r:id="rId1"/>
    <hyperlink ref="G3" r:id="rId2"/>
    <hyperlink ref="G4" r:id="rId3"/>
    <hyperlink ref="F12" r:id="rId4"/>
  </hyperlinks>
  <pageMargins left="0.7" right="0.7" top="0.78740157499999996" bottom="0.78740157499999996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F29" sqref="F29"/>
    </sheetView>
  </sheetViews>
  <sheetFormatPr baseColWidth="10" defaultRowHeight="15" x14ac:dyDescent="0.25"/>
  <cols>
    <col min="2" max="2" width="13.28515625" bestFit="1" customWidth="1"/>
  </cols>
  <sheetData>
    <row r="1" spans="1:18" x14ac:dyDescent="0.25">
      <c r="A1" t="s">
        <v>11</v>
      </c>
      <c r="G1" t="s">
        <v>17</v>
      </c>
      <c r="N1" s="16"/>
      <c r="O1" s="16"/>
      <c r="P1" s="5"/>
    </row>
    <row r="2" spans="1:18" x14ac:dyDescent="0.25">
      <c r="A2" t="s">
        <v>9</v>
      </c>
      <c r="B2" s="4" t="s">
        <v>13</v>
      </c>
      <c r="F2" s="12"/>
      <c r="G2" s="8"/>
      <c r="N2" s="16"/>
      <c r="O2" s="16"/>
    </row>
    <row r="3" spans="1:18" x14ac:dyDescent="0.25">
      <c r="B3" s="4"/>
      <c r="F3" s="12"/>
      <c r="G3" s="8"/>
      <c r="N3" s="16"/>
      <c r="O3" s="16"/>
    </row>
    <row r="4" spans="1:18" x14ac:dyDescent="0.25">
      <c r="A4" t="s">
        <v>14</v>
      </c>
      <c r="B4" s="4"/>
      <c r="D4" t="s">
        <v>21</v>
      </c>
      <c r="F4" s="12"/>
      <c r="G4" s="19" t="s">
        <v>22</v>
      </c>
      <c r="H4" s="19"/>
      <c r="I4" s="19"/>
      <c r="N4" s="16"/>
      <c r="O4" s="16"/>
    </row>
    <row r="5" spans="1:18" x14ac:dyDescent="0.25">
      <c r="B5" s="17" t="s">
        <v>15</v>
      </c>
      <c r="E5" s="19" t="s">
        <v>19</v>
      </c>
      <c r="F5" s="12"/>
      <c r="G5" s="8"/>
      <c r="N5" s="16"/>
      <c r="O5" s="16"/>
    </row>
    <row r="6" spans="1:18" x14ac:dyDescent="0.25">
      <c r="A6" t="s">
        <v>1</v>
      </c>
      <c r="B6" s="19">
        <v>1017106</v>
      </c>
      <c r="E6" s="21" t="s">
        <v>0</v>
      </c>
      <c r="F6" s="21"/>
      <c r="G6" s="8"/>
      <c r="N6" s="16"/>
      <c r="O6" s="16"/>
    </row>
    <row r="7" spans="1:18" x14ac:dyDescent="0.25">
      <c r="A7" t="s">
        <v>2</v>
      </c>
      <c r="B7" s="19">
        <v>1211210</v>
      </c>
      <c r="E7" t="s">
        <v>20</v>
      </c>
      <c r="G7" s="8"/>
      <c r="N7" s="16"/>
      <c r="O7" s="16"/>
    </row>
    <row r="8" spans="1:18" x14ac:dyDescent="0.25">
      <c r="A8" t="s">
        <v>8</v>
      </c>
      <c r="B8" s="19">
        <v>526787</v>
      </c>
      <c r="G8" s="8"/>
      <c r="N8" s="16"/>
      <c r="O8" s="16"/>
    </row>
    <row r="9" spans="1:18" x14ac:dyDescent="0.25">
      <c r="A9" t="s">
        <v>16</v>
      </c>
      <c r="B9" s="19"/>
      <c r="G9" s="8"/>
      <c r="N9" s="16"/>
      <c r="O9" s="16"/>
    </row>
    <row r="10" spans="1:18" x14ac:dyDescent="0.25">
      <c r="A10" t="s">
        <v>3</v>
      </c>
      <c r="B10" s="19">
        <v>396714</v>
      </c>
      <c r="G10" s="8"/>
      <c r="N10" s="16"/>
      <c r="O10" s="16"/>
    </row>
    <row r="11" spans="1:18" x14ac:dyDescent="0.25">
      <c r="A11" t="s">
        <v>23</v>
      </c>
      <c r="B11" s="19"/>
      <c r="G11" s="8"/>
      <c r="N11" s="16"/>
      <c r="O11" s="16"/>
      <c r="P11" s="7"/>
    </row>
    <row r="12" spans="1:18" x14ac:dyDescent="0.25">
      <c r="A12" t="s">
        <v>4</v>
      </c>
      <c r="B12">
        <f>SUM(B6:B11)</f>
        <v>3151817</v>
      </c>
      <c r="N12" s="16"/>
      <c r="O12" s="16"/>
    </row>
    <row r="13" spans="1:18" x14ac:dyDescent="0.25">
      <c r="N13" s="16"/>
      <c r="O13" s="16"/>
    </row>
    <row r="14" spans="1:18" x14ac:dyDescent="0.25">
      <c r="A14" t="s">
        <v>5</v>
      </c>
      <c r="B14" s="19">
        <v>145</v>
      </c>
      <c r="C14" t="s">
        <v>10</v>
      </c>
      <c r="F14" t="s">
        <v>39</v>
      </c>
      <c r="N14" s="16"/>
      <c r="O14" s="16"/>
      <c r="R14" s="6"/>
    </row>
    <row r="15" spans="1:18" x14ac:dyDescent="0.25">
      <c r="A15" t="s">
        <v>34</v>
      </c>
      <c r="B15" s="19">
        <v>135</v>
      </c>
      <c r="C15" t="s">
        <v>35</v>
      </c>
      <c r="N15" s="16"/>
      <c r="O15" s="16"/>
      <c r="R15" s="6"/>
    </row>
    <row r="16" spans="1:18" x14ac:dyDescent="0.25">
      <c r="A16" t="s">
        <v>6</v>
      </c>
      <c r="B16" s="3">
        <f>B12/B14</f>
        <v>21736.668965517241</v>
      </c>
      <c r="C16" t="s">
        <v>7</v>
      </c>
      <c r="G16" s="3"/>
      <c r="N16" s="16"/>
      <c r="O16" s="16"/>
      <c r="R16" s="6"/>
    </row>
    <row r="17" spans="1:18" x14ac:dyDescent="0.25">
      <c r="C17" t="s">
        <v>12</v>
      </c>
      <c r="N17" s="16"/>
      <c r="O17" s="16"/>
      <c r="R17" s="6"/>
    </row>
    <row r="18" spans="1:18" x14ac:dyDescent="0.25">
      <c r="A18" t="s">
        <v>1</v>
      </c>
      <c r="B18" s="2">
        <f>IF(ISBLANK(B6),"",B6/$B$16)</f>
        <v>46.792174164934067</v>
      </c>
      <c r="C18" s="3">
        <f>IF(ISBLANK(B6),"",ROUNDDOWN(B18,0))</f>
        <v>46</v>
      </c>
      <c r="G18" s="1"/>
      <c r="H18" s="3"/>
      <c r="N18" s="16"/>
      <c r="O18" s="16"/>
    </row>
    <row r="19" spans="1:18" x14ac:dyDescent="0.25">
      <c r="A19" t="s">
        <v>2</v>
      </c>
      <c r="B19" s="2">
        <f t="shared" ref="B19:B23" si="0">IF(ISBLANK(B7),"",B7/$B$16)</f>
        <v>55.721969264078467</v>
      </c>
      <c r="C19" s="3">
        <f t="shared" ref="C19:C23" si="1">IF(ISBLANK(B7),"",ROUNDDOWN(B19,0))</f>
        <v>55</v>
      </c>
      <c r="G19" s="1"/>
      <c r="H19" s="3"/>
      <c r="N19" s="16"/>
      <c r="O19" s="16"/>
    </row>
    <row r="20" spans="1:18" x14ac:dyDescent="0.25">
      <c r="A20" t="s">
        <v>8</v>
      </c>
      <c r="B20" s="2">
        <f t="shared" si="0"/>
        <v>24.234946064444731</v>
      </c>
      <c r="C20" s="3">
        <f t="shared" si="1"/>
        <v>24</v>
      </c>
      <c r="G20" s="1"/>
      <c r="H20" s="3"/>
      <c r="N20" s="16"/>
      <c r="O20" s="16"/>
    </row>
    <row r="21" spans="1:18" x14ac:dyDescent="0.25">
      <c r="A21" t="s">
        <v>16</v>
      </c>
      <c r="B21" s="2" t="str">
        <f t="shared" si="0"/>
        <v/>
      </c>
      <c r="C21" s="3" t="str">
        <f t="shared" si="1"/>
        <v/>
      </c>
      <c r="G21" s="1"/>
      <c r="H21" s="3"/>
      <c r="N21" s="16"/>
      <c r="O21" s="16"/>
    </row>
    <row r="22" spans="1:18" x14ac:dyDescent="0.25">
      <c r="A22" t="s">
        <v>3</v>
      </c>
      <c r="B22" s="2">
        <f t="shared" si="0"/>
        <v>18.250910506542734</v>
      </c>
      <c r="C22" s="3">
        <f t="shared" si="1"/>
        <v>18</v>
      </c>
      <c r="G22" s="1"/>
      <c r="H22" s="3"/>
      <c r="N22" s="16"/>
      <c r="O22" s="16"/>
    </row>
    <row r="23" spans="1:18" x14ac:dyDescent="0.25">
      <c r="A23" t="s">
        <v>23</v>
      </c>
      <c r="B23" s="2" t="str">
        <f t="shared" si="0"/>
        <v/>
      </c>
      <c r="C23" s="3" t="str">
        <f t="shared" si="1"/>
        <v/>
      </c>
      <c r="G23" s="1"/>
      <c r="H23" s="3"/>
      <c r="N23" s="16"/>
      <c r="O23" s="16"/>
    </row>
    <row r="24" spans="1:18" x14ac:dyDescent="0.25">
      <c r="C24" s="9">
        <f>SUM(C18:C23)</f>
        <v>143</v>
      </c>
      <c r="G24" s="1"/>
      <c r="H24" s="3"/>
      <c r="N24" s="16"/>
      <c r="O24" s="16"/>
    </row>
    <row r="25" spans="1:18" x14ac:dyDescent="0.25">
      <c r="C25" t="str">
        <f>IF(C24=B14,"fertig","ungleich "&amp;B14&amp; "Sitze")</f>
        <v>ungleich 145Sitze</v>
      </c>
      <c r="H25" s="3"/>
      <c r="N25" s="16"/>
      <c r="O25" s="16"/>
      <c r="R25" s="6"/>
    </row>
    <row r="26" spans="1:18" x14ac:dyDescent="0.25">
      <c r="N26" s="16"/>
      <c r="O26" s="16"/>
      <c r="R26" s="6"/>
    </row>
    <row r="27" spans="1:18" x14ac:dyDescent="0.25">
      <c r="A27" t="str">
        <f>IF(C24=B14,"","Daher Divisor so verändern, dass die Verteilung passt.")</f>
        <v>Daher Divisor so verändern, dass die Verteilung passt.</v>
      </c>
      <c r="N27" s="16"/>
      <c r="O27" s="16"/>
      <c r="R27" s="6"/>
    </row>
    <row r="28" spans="1:18" x14ac:dyDescent="0.25">
      <c r="A28" t="str">
        <f>IF(C24=B14,"","pro Sitz")</f>
        <v>pro Sitz</v>
      </c>
      <c r="B28" s="18">
        <v>21200</v>
      </c>
      <c r="C28" t="s">
        <v>7</v>
      </c>
      <c r="D28" t="s">
        <v>18</v>
      </c>
      <c r="F28" t="s">
        <v>40</v>
      </c>
      <c r="I28" s="3"/>
      <c r="K28" s="11"/>
      <c r="N28" s="16"/>
      <c r="O28" s="16"/>
      <c r="Q28" s="5"/>
      <c r="R28" s="6"/>
    </row>
    <row r="29" spans="1:18" x14ac:dyDescent="0.25">
      <c r="C29" t="s">
        <v>12</v>
      </c>
      <c r="F29" t="s">
        <v>41</v>
      </c>
      <c r="K29" s="11"/>
      <c r="N29" s="16"/>
      <c r="O29" s="16"/>
    </row>
    <row r="30" spans="1:18" x14ac:dyDescent="0.25">
      <c r="A30" t="s">
        <v>1</v>
      </c>
      <c r="B30" s="2">
        <f t="shared" ref="B30:B35" si="2">IF(ISBLANK(B6),"",B6/$B$28)</f>
        <v>47.976698113207547</v>
      </c>
      <c r="C30" s="14">
        <f t="shared" ref="C30:C35" si="3">IF(ISBLANK(B6),"",ROUNDDOWN(B30,0))</f>
        <v>47</v>
      </c>
      <c r="D30" s="11"/>
      <c r="J30" s="13"/>
      <c r="K30" s="11"/>
      <c r="N30" s="16"/>
      <c r="O30" s="16"/>
    </row>
    <row r="31" spans="1:18" x14ac:dyDescent="0.25">
      <c r="A31" t="s">
        <v>2</v>
      </c>
      <c r="B31" s="2">
        <f t="shared" si="2"/>
        <v>57.132547169811318</v>
      </c>
      <c r="C31" s="14">
        <f t="shared" si="3"/>
        <v>57</v>
      </c>
      <c r="D31" s="11"/>
      <c r="J31" s="13"/>
      <c r="K31" s="11"/>
      <c r="N31" s="16"/>
      <c r="O31" s="16"/>
    </row>
    <row r="32" spans="1:18" x14ac:dyDescent="0.25">
      <c r="A32" t="s">
        <v>8</v>
      </c>
      <c r="B32" s="2">
        <f t="shared" si="2"/>
        <v>24.848443396226415</v>
      </c>
      <c r="C32" s="14">
        <f t="shared" si="3"/>
        <v>24</v>
      </c>
      <c r="D32" s="11"/>
      <c r="J32" s="13"/>
      <c r="K32" s="11"/>
      <c r="N32" s="16"/>
      <c r="O32" s="16"/>
    </row>
    <row r="33" spans="1:15" x14ac:dyDescent="0.25">
      <c r="A33" t="s">
        <v>16</v>
      </c>
      <c r="B33" s="2" t="str">
        <f t="shared" si="2"/>
        <v/>
      </c>
      <c r="C33" s="14" t="str">
        <f t="shared" si="3"/>
        <v/>
      </c>
      <c r="D33" s="11"/>
      <c r="J33" s="13"/>
      <c r="K33" s="11"/>
      <c r="N33" s="16"/>
      <c r="O33" s="16"/>
    </row>
    <row r="34" spans="1:15" x14ac:dyDescent="0.25">
      <c r="A34" t="s">
        <v>3</v>
      </c>
      <c r="B34" s="2">
        <f t="shared" si="2"/>
        <v>18.712924528301887</v>
      </c>
      <c r="C34" s="14">
        <f t="shared" si="3"/>
        <v>18</v>
      </c>
      <c r="D34" s="11"/>
      <c r="J34" s="13"/>
    </row>
    <row r="35" spans="1:15" x14ac:dyDescent="0.25">
      <c r="A35" t="s">
        <v>23</v>
      </c>
      <c r="B35" s="2" t="str">
        <f t="shared" si="2"/>
        <v/>
      </c>
      <c r="C35" s="14" t="str">
        <f t="shared" si="3"/>
        <v/>
      </c>
      <c r="D35" s="11"/>
      <c r="J35" s="13"/>
    </row>
    <row r="36" spans="1:15" x14ac:dyDescent="0.25">
      <c r="C36" s="15">
        <f>SUM(C30:C35)</f>
        <v>146</v>
      </c>
      <c r="J36" s="13"/>
    </row>
    <row r="37" spans="1:15" x14ac:dyDescent="0.25">
      <c r="J37" s="10"/>
    </row>
  </sheetData>
  <hyperlinks>
    <hyperlink ref="B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dHondt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2022-05-02T08:17:50Z</dcterms:created>
  <dcterms:modified xsi:type="dcterms:W3CDTF">2022-10-10T10:26:01Z</dcterms:modified>
</cp:coreProperties>
</file>